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xr:revisionPtr revIDLastSave="0" documentId="8_{7D782993-6031-B04A-A385-4E2A4E07BE2D}" xr6:coauthVersionLast="40" xr6:coauthVersionMax="40" xr10:uidLastSave="{00000000-0000-0000-0000-000000000000}"/>
  <bookViews>
    <workbookView xWindow="150" yWindow="585" windowWidth="18855" windowHeight="9405" xr2:uid="{00000000-000D-0000-FFFF-FFFF00000000}"/>
  </bookViews>
  <sheets>
    <sheet name="All Schools" sheetId="1" r:id="rId1"/>
    <sheet name="Ref" sheetId="11" state="hidden" r:id="rId2"/>
    <sheet name="Ref2" sheetId="12" state="hidden" r:id="rId3"/>
  </sheets>
  <definedNames>
    <definedName name="Z_2F0059ED_F590_44C3_98B9_3436F2309B77_.wvu.FilterData" localSheetId="0" hidden="1">'All Schools'!$A$1:$K$208</definedName>
    <definedName name="Z_34CDEBA1_9D15_41C5_A100_D6AD1DB51254_.wvu.FilterData" localSheetId="0" hidden="1">'All Schools'!$A$1:$L$208</definedName>
    <definedName name="Z_378AB42E_6C9F_44D5_9AD5_1A910EC59DD6_.wvu.FilterData" localSheetId="0" hidden="1">'All Schools'!$C$2:$R$208</definedName>
    <definedName name="Z_40AFD274_F4DE_4000_BCF9_B94047B36F2A_.wvu.FilterData" localSheetId="0" hidden="1">'All Schools'!$A$2:$G$208</definedName>
    <definedName name="Z_9B61035D_DF35_4CF6_8363_FDB4F1876FC1_.wvu.FilterData" localSheetId="0" hidden="1">'All Schools'!$A$1:$K$208</definedName>
    <definedName name="Z_CE9DD3BE_7387_44DD_A953_5A7D345C82A4_.wvu.FilterData" localSheetId="0" hidden="1">'All Schools'!$L$1:$R$208</definedName>
    <definedName name="Z_E78AA56F_91F9_4FC7_BD01_A4F3AD5027FF_.wvu.FilterData" localSheetId="0" hidden="1">'All Schools'!$A$1:$K$208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8" i="1" l="1"/>
  <c r="K199" i="1"/>
  <c r="N180" i="1"/>
  <c r="N179" i="1"/>
  <c r="N178" i="1"/>
  <c r="N177" i="1"/>
  <c r="N176" i="1"/>
  <c r="N175" i="1"/>
  <c r="N172" i="1"/>
  <c r="N171" i="1"/>
  <c r="N170" i="1"/>
  <c r="N168" i="1"/>
  <c r="N167" i="1"/>
  <c r="N166" i="1"/>
  <c r="N163" i="1"/>
  <c r="N162" i="1"/>
  <c r="N161" i="1"/>
  <c r="N160" i="1"/>
  <c r="N157" i="1"/>
  <c r="N156" i="1"/>
  <c r="N154" i="1"/>
  <c r="N146" i="1"/>
  <c r="N145" i="1"/>
  <c r="N144" i="1"/>
  <c r="N143" i="1"/>
  <c r="N142" i="1"/>
  <c r="N132" i="1"/>
  <c r="N129" i="1"/>
  <c r="N125" i="1"/>
  <c r="N124" i="1"/>
  <c r="N120" i="1"/>
  <c r="N119" i="1"/>
  <c r="N118" i="1"/>
  <c r="N117" i="1"/>
  <c r="N116" i="1"/>
  <c r="N113" i="1"/>
  <c r="N107" i="1"/>
  <c r="N106" i="1"/>
  <c r="K105" i="1"/>
  <c r="N104" i="1"/>
  <c r="N102" i="1"/>
  <c r="N101" i="1"/>
  <c r="N96" i="1"/>
  <c r="N95" i="1"/>
  <c r="N94" i="1"/>
  <c r="N93" i="1"/>
  <c r="N92" i="1"/>
  <c r="K92" i="1"/>
  <c r="N85" i="1"/>
  <c r="N82" i="1"/>
  <c r="N81" i="1"/>
  <c r="N80" i="1"/>
  <c r="N79" i="1"/>
  <c r="N70" i="1"/>
  <c r="N66" i="1"/>
  <c r="N65" i="1"/>
  <c r="N64" i="1"/>
  <c r="K59" i="1"/>
  <c r="N56" i="1"/>
  <c r="N55" i="1"/>
  <c r="N52" i="1"/>
  <c r="N47" i="1"/>
  <c r="L47" i="1"/>
  <c r="N45" i="1"/>
  <c r="N44" i="1"/>
  <c r="N43" i="1"/>
  <c r="N42" i="1"/>
  <c r="N41" i="1"/>
  <c r="N39" i="1"/>
  <c r="N38" i="1"/>
  <c r="N36" i="1"/>
  <c r="N34" i="1"/>
  <c r="N33" i="1"/>
  <c r="N32" i="1"/>
  <c r="N31" i="1"/>
  <c r="N27" i="1"/>
  <c r="N25" i="1"/>
  <c r="N22" i="1"/>
  <c r="N19" i="1"/>
  <c r="N15" i="1"/>
  <c r="N13" i="1"/>
  <c r="N7" i="1"/>
  <c r="N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57" authorId="0" shapeId="0" xr:uid="{00000000-0006-0000-0000-000001000000}">
      <text>
        <r>
          <rPr>
            <sz val="10"/>
            <color rgb="FF000000"/>
            <rFont val="Arial"/>
          </rPr>
          <t>Staff info NOT new</t>
        </r>
      </text>
    </comment>
  </commentList>
</comments>
</file>

<file path=xl/sharedStrings.xml><?xml version="1.0" encoding="utf-8"?>
<sst xmlns="http://schemas.openxmlformats.org/spreadsheetml/2006/main" count="5374" uniqueCount="3260">
  <si>
    <t>GS no</t>
  </si>
  <si>
    <t>Center NO</t>
  </si>
  <si>
    <t>Zone</t>
  </si>
  <si>
    <t>Atoll</t>
  </si>
  <si>
    <t>Island</t>
  </si>
  <si>
    <t>School</t>
  </si>
  <si>
    <t>Link APIP 2018</t>
  </si>
  <si>
    <t>Link APIP 2017</t>
  </si>
  <si>
    <t>Enrollment / attandance</t>
  </si>
  <si>
    <t>Link APIP 2016</t>
  </si>
  <si>
    <t>Staff Info</t>
  </si>
  <si>
    <t>Palm Cards</t>
  </si>
  <si>
    <t>Risk Assmt 2016</t>
  </si>
  <si>
    <t>10+ 2015</t>
  </si>
  <si>
    <t>10+ 2016</t>
  </si>
  <si>
    <t>Link RepCar</t>
  </si>
  <si>
    <t>Life Skill tracking</t>
  </si>
  <si>
    <t>EMIS 2017 comment</t>
  </si>
  <si>
    <t>GS78</t>
  </si>
  <si>
    <t>MV216</t>
  </si>
  <si>
    <t>North</t>
  </si>
  <si>
    <t>HA</t>
  </si>
  <si>
    <t>Kelaa</t>
  </si>
  <si>
    <t>Madhrasathul Sheikh Ibrahim - GS78</t>
  </si>
  <si>
    <t>Principal</t>
  </si>
  <si>
    <t>https://docs.google.com/spreadsheets/d/1NOcuXIECwzqz2VTd_9jZuUuBFQOmHgG3w1ydXKxLNrA/edit#gid=1996311398</t>
  </si>
  <si>
    <t>https://docs.google.com/a/moe.gov.mv/spreadsheets/d/1Fxb68hMt7yr-46aTLUxlZ-bK4g7VI3Hq9jm8kGxG9QM/edit?usp=sharing</t>
  </si>
  <si>
    <t>https://docs.google.com/spreadsheets/d/1N1DtPXbdGdVf8z1-6jzs-7naoYgn2ZITgVjE53TKyuo/edit#gid=735521989</t>
  </si>
  <si>
    <t>https://docs.google.com/spreadsheets/d/1PVBTwVMA9B8WxUhRviJHeuDXnTRM7mplQmQ_h0uznQY/edit#gid=1996311398</t>
  </si>
  <si>
    <t>https://docs.google.com/spreadsheets/d/1Ow3tYV8hHyzGnIVB7_ftPEW47b7yEoUjNjIiW2hAP2o/edit#gid=1570937714</t>
  </si>
  <si>
    <t>https://docs.google.com/spreadsheets/d/1aqSV7ffSzmepTwbAjOdmO0wy00IW5_PUHVSoS6E6s4w/edit#gid=751319279</t>
  </si>
  <si>
    <t>https://docs.google.com/spreadsheets/d/1E6raLT9_adQu2pV-SgiB7S0ClpD77DzXxICeymxMWaE/edit#gid=1575980847</t>
  </si>
  <si>
    <t>https://docs.google.com/spreadsheets/d/1E5O6r_u90BEoFiQGgoqfSIJL7zltgsrWBwRLrx0v7EY/edit#gid=0</t>
  </si>
  <si>
    <t>https://drive.google.com/open?id=0B7aUR4yDlqUIbWQxUjhHTmdfNDA</t>
  </si>
  <si>
    <t>https://drive.google.com/open?id=1SrLjdcrn2fkLuxfGaGIz-bUzL-gIrtIU20fJKSynjp4</t>
  </si>
  <si>
    <t>https://docs.google.com/spreadsheets/d/1sm0O9M3EOMvwq2XniaL3G6QU5s4_pdynMKYfaZgzSKk/edit#gid=1833771469</t>
  </si>
  <si>
    <t>Classes for 2017 have been added (28/12)</t>
  </si>
  <si>
    <t>A</t>
  </si>
  <si>
    <t>GS39</t>
  </si>
  <si>
    <t>MV297</t>
  </si>
  <si>
    <t>Utheem</t>
  </si>
  <si>
    <t>Gaazee Bandaarain School - GS39</t>
  </si>
  <si>
    <t>Code</t>
  </si>
  <si>
    <t>https://docs.google.com/spreadsheets/d/1qc4tplr1Qm14CibOlm2zJQAVvUeH8BCClMASMyGz9L8/edit#gid=1403140184</t>
  </si>
  <si>
    <t>https://docs.google.com/a/moe.gov.mv/spreadsheets/d/17Tfq6SBOzk3oR1AJ0MBKryYK-vWc5oWwJCnLrpm-Mks/edit?usp=sharing</t>
  </si>
  <si>
    <t>https://docs.google.com/spreadsheets/d/1tjabPVtNnbuicbTUwpx83gflMBqD7rJyLlfAObqLooI/edit#gid=735521989</t>
  </si>
  <si>
    <t>https://docs.google.com/spreadsheets/d/1DIj1eR79k8F2N9horiDndvOwyEsn-P-DYIbc_dapdeY/edit#gid=1996311398</t>
  </si>
  <si>
    <t>https://docs.google.com/spreadsheets/d/1Yz3EpaxBLWSXihitqjyyWbMLgzwtNqqvqqCKDgx12kU/edit#gid=966647546</t>
  </si>
  <si>
    <t>https://docs.google.com/spreadsheets/d/16hah-Fy0u6IwJ6gGxodOEA-fqSUmhBUb1wcpr8kqJIU/edit#gid=940613531</t>
  </si>
  <si>
    <t>https://docs.google.com/spreadsheets/d/1QRRKnQbcQVe03VlcF4eotQwbwwZPKnP6l1Kz3_9M9mU/edit#gid=1575980847</t>
  </si>
  <si>
    <t>https://docs.google.com/spreadsheets/d/18uYRMWZaABbk3E4PUc-q12v2kxQ94VfIdfgVCR2R94U/edit#gid=0</t>
  </si>
  <si>
    <t>https://drive.google.com/open?id=1_yPWwt_BR77Ao7aJyJyx6pM73954dmAo2MsJT1o7wys</t>
  </si>
  <si>
    <t>https://docs.google.com/spreadsheets/d/1VFLaXjUql9QgZ-I-msf3wwsgsmKimuyDu4vJl1LyT34/edit#gid=26512200</t>
  </si>
  <si>
    <t>B</t>
  </si>
  <si>
    <t>RS</t>
  </si>
  <si>
    <t>Leading Teacher</t>
  </si>
  <si>
    <t>Grade 3</t>
  </si>
  <si>
    <t>GS87</t>
  </si>
  <si>
    <t>MV302</t>
  </si>
  <si>
    <t>JS</t>
  </si>
  <si>
    <t>Thakandhoo</t>
  </si>
  <si>
    <t>Madhrasathul Shaheed Ali Thakurufuanu School - GS87</t>
  </si>
  <si>
    <t>Grade 4</t>
  </si>
  <si>
    <t>Teacher</t>
  </si>
  <si>
    <t>Baarashu School - GS76</t>
  </si>
  <si>
    <t>https://docs.google.com/spreadsheets/d/1i7CX0vgSPbSvI-QnD1cMFjF-WI1tUsZx8xw--B0R8w4/edit#gid=1403140184</t>
  </si>
  <si>
    <t>https://docs.google.com/a/moe.gov.mv/spreadsheets/d/1BZpYYaocmWhgUYtK1wDeJ-emBs2ONCHN5NlkTI5pM7c/edit?usp=sharing</t>
  </si>
  <si>
    <t>https://docs.google.com/spreadsheets/d/1FNVvU-j1OwXDqS5R0JyBC4s-ai3uuekt80nnQlNL2gU/edit#gid=1199282706</t>
  </si>
  <si>
    <t>https://docs.google.com/spreadsheets/d/19h6NZ_0vgz17i-_p2cUFm-QZDEMMza5qWO0M00Dgs14/edit#gid=1996311398</t>
  </si>
  <si>
    <t>Grade 2</t>
  </si>
  <si>
    <t>https://docs.google.com/spreadsheets/d/1y6PMNAeQs9v-oUMAXy093al6RefGpuYcvz0gQCPTLCw/edit#gid=214980716</t>
  </si>
  <si>
    <t>Islam</t>
  </si>
  <si>
    <t>https://docs.google.com/spreadsheets/d/1RCMrs1JW9PQZIXP91PSH0fi4bgZgv_pTmbEyLrAndCU/edit#gid=34861869</t>
  </si>
  <si>
    <t>https://docs.google.com/spreadsheets/d/16-pyOP-sDRM3zROktvLLBNNW_93b-PmTpagiC0nMJeI/edit#gid=1575980847</t>
  </si>
  <si>
    <t>https://docs.google.com/spreadsheets/d/1zCK3fINyDxSYO-ygX9G5anxb7-fiM-L-dYwmsVnUl4s/edit#gid=0</t>
  </si>
  <si>
    <t>https://drive.google.com/open?id=0B2Meoh5NlkE4dFBkNHpNZFA4QXc</t>
  </si>
  <si>
    <t>https://drive.google.com/open?id=1acrS8dsNjoTkLiYksDH-jIGTaUmZGpnAzs-3TOLCCRU</t>
  </si>
  <si>
    <t>Grade 5</t>
  </si>
  <si>
    <t>https://docs.google.com/spreadsheets/d/1F2_5wdsiRKG2RzzWkG5RorRfEiAwwQrQcylwbxiOjZE/edit#gid=508370591</t>
  </si>
  <si>
    <t>GS85</t>
  </si>
  <si>
    <t>MV298</t>
  </si>
  <si>
    <t>Filladhoo</t>
  </si>
  <si>
    <t>Madharusathul Sabaah - GS85</t>
  </si>
  <si>
    <t>Ha. Atoll Education Centre - GS08</t>
  </si>
  <si>
    <t>https://docs.google.com/spreadsheets/d/1hB3oAL6oc_kc2u5MZedtX0VGuCOKcV3rGxqUAvdVhrQ/edit#gid=1403140184</t>
  </si>
  <si>
    <t>https://docs.google.com/a/moe.gov.mv/spreadsheets/d/1o17qLFY19qwtm6v8zm_Fm0Gx-P6KSW2gKAO2Q__-K0s/edit?usp=sharing</t>
  </si>
  <si>
    <t>https://docs.google.com/spreadsheets/d/1djTksXNhIDHREch0bNadtCfNKYXVUBwgBQS_hP4riJg/edit#gid=735521989</t>
  </si>
  <si>
    <t>Ha. Atoll school - GS19</t>
  </si>
  <si>
    <t>https://docs.google.com/spreadsheets/d/1Ms8A1cBoXo4RX1XxG47bk68hUwme5BK7p0HzhJTX9dk/edit#gid=1996311398</t>
  </si>
  <si>
    <t>https://docs.google.com/spreadsheets/d/1bv7ZwgyQX8NrUqlu8VmmSTCYnmPYi5GpiyNZGRAmK6Y/edit#gid=1881069524</t>
  </si>
  <si>
    <t>Deputy Principal</t>
  </si>
  <si>
    <t>https://docs.google.com/spreadsheets/d/1fNrhGsNH0jTZAGMt-FJPaWPrRANLbirnMcpwReEdCqQ/edit#gid=595624880</t>
  </si>
  <si>
    <t>https://docs.google.com/spreadsheets/d/15C0afg60rlNliLvmc7n8HTK14CGfBplReyOHLwKbmjY/edit#gid=1060184755</t>
  </si>
  <si>
    <t>https://docs.google.com/spreadsheets/d/1t-ujZy1Q_s8bvsSQL6qT2cXWLW55y-XA2pf-7nPziSA/edit#gid=0</t>
  </si>
  <si>
    <t>https://docs.google.com/spreadsheets/d/1Ms8A1cBoXo4RX1XxG47bk68hUwme5BK7p0HzhJTX9dk/edit#gid=1092528584</t>
  </si>
  <si>
    <t>https://drive.google.com/open?id=0BxHWvrbL233wX3hLdG5RZzJveUE</t>
  </si>
  <si>
    <t>https://drive.google.com/open?id=1_Gv8HdoJwl5fiPbX37FanoscgPWEoWDIyHWtGFutP0g</t>
  </si>
  <si>
    <t>https://docs.google.com/spreadsheets/d/1FoJa5ijPsP2uAJdI_1MuSwlmixWZCEqQqvaizxrWEd8/edit#gid=1338206165</t>
  </si>
  <si>
    <t>Ihavandhoo School - GS79</t>
  </si>
  <si>
    <t>GS08</t>
  </si>
  <si>
    <t>MV201</t>
  </si>
  <si>
    <t>Dhidhdhoo</t>
  </si>
  <si>
    <t>Grade 6</t>
  </si>
  <si>
    <t>https://docs.google.com/spreadsheets/d/1Ej_ytKuzx5klqKpeJirv8c6GrV_tT3mYyT-e-3IFHz4/edit#gid=1403140184</t>
  </si>
  <si>
    <t>https://docs.google.com/a/moe.gov.mv/spreadsheets/d/1-X6oQR8dVxXQIp4K5sohL61U-UG6Bl5UJ5I-ii7GjFo/edit?usp=sharing</t>
  </si>
  <si>
    <t>https://docs.google.com/spreadsheets/d/1RGLI2lKtYAGsZhbwG4Tzal9Rw0ZdQ99DR_KI_yiFS0s/edit#gid=0</t>
  </si>
  <si>
    <t>https://docs.google.com/spreadsheets/d/1WuVX-yG219kROPp-gKdrZU1a6uytNWH0bYUzK8eBoKk/edit#gid=1996311398</t>
  </si>
  <si>
    <t>Grade 7</t>
  </si>
  <si>
    <t>https://docs.google.com/spreadsheets/d/1m930OaCOL3UDh-ed2WvzNAoBF23KXzegYdAr8cPoZ-A/edit#gid=0</t>
  </si>
  <si>
    <t>https://docs.google.com/spreadsheets/d/1bBLv9XV0_eCaieHflBj2jk6R8md3kUC9mDbY4y-qzaw/edit#gid=227512090</t>
  </si>
  <si>
    <t>Male</t>
  </si>
  <si>
    <t>Grade 10</t>
  </si>
  <si>
    <t>Hdh.Atoll Education Centre - GS02</t>
  </si>
  <si>
    <t>Grade 1</t>
  </si>
  <si>
    <t>https://docs.google.com/spreadsheets/d/1QVE_EaA8xS-GO4e1DmkS8CthS5g35wIKNrRJKkOkTNk/edit</t>
  </si>
  <si>
    <t>https://drive.google.com/drive/folders/0BwlA14AYv3ibaW8wMHpvbGZGYkU</t>
  </si>
  <si>
    <t>https://drive.google.com/open?id=15p9Iw9E9MUzTVov4cxGin7WXme3_YqNHxCWbnkr3Lcw</t>
  </si>
  <si>
    <t>https://docs.google.com/spreadsheets/d/1PV6N-1kpWdBExRXrMZf5sxICTyd3_K25GRIzxy1Gujg/edit#gid=140865007</t>
  </si>
  <si>
    <t>GS19</t>
  </si>
  <si>
    <t>Hanimaadhoo School - GS60</t>
  </si>
  <si>
    <t>MV202</t>
  </si>
  <si>
    <t>Hoarafushi</t>
  </si>
  <si>
    <t>https://docs.google.com/spreadsheets/d/1bdOeHd9oNMLw1JN5VR-6K4byGeVZJ42mH0PgrPAv39k/edit#gid=1403140184</t>
  </si>
  <si>
    <t>https://docs.google.com/a/moe.gov.mv/spreadsheets/d/1ljtSC39nSKJQX_Nh9o2sghfIDV6ZO-whYGQDcJ4SRL0/edit?usp=sharing</t>
  </si>
  <si>
    <t>https://docs.google.com/spreadsheets/d/1RpKOoy0IAeMNpl7_YWwl7Ypt6c6SqK4gCdDs72RzDBE/edit#gid=735521989</t>
  </si>
  <si>
    <t>https://docs.google.com/spreadsheets/d/12zcGf4ab38HS3aWOPNtgVASC3O5jAxZs_H7TIPV9uEA/edit#gid=1996311398</t>
  </si>
  <si>
    <t>https://docs.google.com/spreadsheets/d/13Mf1ufPmKBJZdQ9LPEu0VkEqsna70XyL4EN-fhzCzAQ/edit#gid=0</t>
  </si>
  <si>
    <t>https://docs.google.com/spreadsheets/d/1nRzmNU7EtPLf8FWOQ2I3D3_dCocoCxmdn6By1_25cdo/edit#gid=860589055</t>
  </si>
  <si>
    <t>Nolhivaram School - GS90</t>
  </si>
  <si>
    <t>https://docs.google.com/spreadsheets/d/1X7e-ySSIL8bTiA9kmC5Bnn9Q5ii8EnK-6nMqthTzlNg/edit</t>
  </si>
  <si>
    <t>https://drive.google.com/open?id=19rXIxwbDFeshOvW_eHdvhY1uiesD2yW0i3DITvKhNO8</t>
  </si>
  <si>
    <t>https://docs.google.com/spreadsheets/d/1oCYoVdiD1IDoFfWuxB6OQQEy45PbU7hTfPTpCyfL-tc/edit#gid=1304362012</t>
  </si>
  <si>
    <t>GS79</t>
  </si>
  <si>
    <t>MV203</t>
  </si>
  <si>
    <t>Ihavandhoo</t>
  </si>
  <si>
    <t>Sh. Atoll Education Centre - GS9</t>
  </si>
  <si>
    <t>Arabic</t>
  </si>
  <si>
    <t>https://docs.google.com/spreadsheets/d/1_aFHnRe5zAlPN26Ju-ynAOfbO9h5lyVyvTjMW5KdgEo/edit#gid=1403140184</t>
  </si>
  <si>
    <t>https://docs.google.com/a/moe.gov.mv/spreadsheets/d/1HuOGAePQA_HA3NlEsuXQLy16rxlsSi2GzUbGKMoxAYc/edit?usp=sharing</t>
  </si>
  <si>
    <t>https://docs.google.com/spreadsheets/d/1gorlqEvI9aA2w8Y4am2R7RaL7MOSEoN3NmPQqZ0zTVo/edit#gid=735521989</t>
  </si>
  <si>
    <t>https://docs.google.com/spreadsheets/d/1Kg1vhesKl03PCKMikoMSeN7kNuBKCYQWuj-jykIH5LA/edit#gid=1996311398</t>
  </si>
  <si>
    <t>https://docs.google.com/spreadsheets/d/1lu3fXh1Vp4zzJMsGI4kfkTENu2bC1Wdjvl4iKPo5SS4/edit#gid=0</t>
  </si>
  <si>
    <t>https://docs.google.com/spreadsheets/d/1tu4jxnuAOJPM8C5A9kr45oSR4KNk-5SNoJwCRklCS5g/edit#gid=629307231</t>
  </si>
  <si>
    <t>Sh. Atoll School - GS34</t>
  </si>
  <si>
    <t>https://docs.google.com/spreadsheets/d/13VgC6m3Y3MzVeRQ2GbFfuZYWfaseztb1bafv7JbaGhY/edit#gid=1060184755</t>
  </si>
  <si>
    <t>Quran</t>
  </si>
  <si>
    <t>https://docs.google.com/spreadsheets/d/1tOzclRyaIGaO945m6JGMQhX6i3FJlpsqlZ4TBkKjKi0/edit</t>
  </si>
  <si>
    <t>https://drive.google.com/drive/folders/0B1GWlQm1YEeYSzJ2dF96bTJHaUE</t>
  </si>
  <si>
    <t>https://drive.google.com/open?id=1qTLYTHHNC43K2Q_unYO_ZfZuiB1tUjH0nIEBW530XdE</t>
  </si>
  <si>
    <t>https://docs.google.com/spreadsheets/d/1RydJbdfWfimrnzDtOygMcg1dONrm-DRTk3JWxrlVj4I/edit#gid=1206744161</t>
  </si>
  <si>
    <t>GS76</t>
  </si>
  <si>
    <t>MV234</t>
  </si>
  <si>
    <t>Baarah</t>
  </si>
  <si>
    <t>Milandhoo School - GS69</t>
  </si>
  <si>
    <t>https://docs.google.com/spreadsheets/d/1Dzlv_opr4Oya5tnRjZ8xkYzz4oqPjgZmhgkHxgMXUjU/edit#gid=1403140184</t>
  </si>
  <si>
    <t>https://docs.google.com/a/moe.gov.mv/spreadsheets/d/1tLblLqwWnPZkeJEW0XBuo43pTxjQCbmuMGygnQ-7Fb0/edit?usp=sharing</t>
  </si>
  <si>
    <t>https://docs.google.com/spreadsheets/d/17Ucd_Q1sce_ZYOzQiJFwhneeTMgRyYRgxsROAu760W4/edit#gid=735521989</t>
  </si>
  <si>
    <t>https://docs.google.com/spreadsheets/d/1x6QQwMjOg3GQxTALxQBuu6tIm3Afwuaq1E9lRPI8kj4/edit#gid=1996311398</t>
  </si>
  <si>
    <t>https://docs.google.com/spreadsheets/d/1i2TF2_XCri6EMdtJY1tgD5FVcDnv3SucDaAVVOMDAfM/edit#gid=0</t>
  </si>
  <si>
    <t>https://docs.google.com/spreadsheets/d/1T9zuvEhOVGtJZIi0UPgiPF9IfOctB4P7RIOX-xw-4hg/edit#gid=1039819630</t>
  </si>
  <si>
    <t>Foakaidhoo School - GS107</t>
  </si>
  <si>
    <t>https://docs.google.com/spreadsheets/d/1n6jONWZrRUgGeb-im_lGSHw5UMiDgmDHFKPcpVPGyjc/edit#gid=1060184755</t>
  </si>
  <si>
    <t>https://docs.google.com/spreadsheets/d/1sqJ1uLYiDo1ioS1-bNKVwhrQ8Sdyt3ZKWn_lUguTq7E/edit#gid=0</t>
  </si>
  <si>
    <t>https://drive.google.com/open?id=0BzEYClgXSG51OU1sY2ItV25lYXM</t>
  </si>
  <si>
    <t>https://drive.google.com/open?id=15irjzuVWPVRmQS0SD64eB850_L1YTN_Kf1iVf1lfMjI</t>
  </si>
  <si>
    <t>https://docs.google.com/spreadsheets/d/16y5OGzPw4o9utyPw04DGs3r5raeukEryB9_NxLQts1g/edit#gid=1056785383</t>
  </si>
  <si>
    <t>GS82</t>
  </si>
  <si>
    <t>MV262</t>
  </si>
  <si>
    <t>Maarandhoo</t>
  </si>
  <si>
    <t>Maarandhoo School - GS82</t>
  </si>
  <si>
    <t>https://docs.google.com/spreadsheets/d/1qxLVW3Bierqdxqda2esFdVYg5L0LhWinXzBUUYv1xhU/edit#gid=1403140184</t>
  </si>
  <si>
    <t>https://docs.google.com/a/moe.gov.mv/spreadsheets/d/1rFirhGPNqJQwVgzP5r0HU9Bd_mvGOag1BM3TsGFXhlU/edit?usp=sharing</t>
  </si>
  <si>
    <t>https://docs.google.com/spreadsheets/d/1rIY65GComNHk75FgV_rPZNQM2kzW530gFREbxBXkL8A/edit#gid=735521989</t>
  </si>
  <si>
    <t>https://docs.google.com/spreadsheets/d/11OV4lZQCQx6ULBq9DFfPHRYK7NvCPWwCpM4LhE4nlWA/edit#gid=1996311398</t>
  </si>
  <si>
    <t>Meyna School - GS47</t>
  </si>
  <si>
    <t>https://docs.google.com/spreadsheets/d/1ns_0sQOKEvmmVQ9FECOiVzvLraEmP-wjt0enDoLc7TI/edit#gid=1637726319</t>
  </si>
  <si>
    <t>https://docs.google.com/spreadsheets/d/1fDRH5UM0-KCnpNLJUt1QqkfS81JwDFz1ik0L4MU6H3s/edit#gid=214080899</t>
  </si>
  <si>
    <t>https://docs.google.com/spreadsheets/d/1kZ0BFNQ6sOjgfyKLAIaSSyBd7Cmlqy4mlLCc8skQyLs/edit#gid=1575980847</t>
  </si>
  <si>
    <t>https://docs.google.com/spreadsheets/d/1ShJTSFcYik2y03SNDVrXWCiUo1JBzZibYQKOIURarNg/edit</t>
  </si>
  <si>
    <t>https://drive.google.com/open?id=0B93ykxx3EsMjWlVjSUw4RW9RcG8</t>
  </si>
  <si>
    <t>https://drive.google.com/open?id=1dT6YaMIqxH7XI9uN_CJJLsLhsIGmuYU2QQqi1SqfMA4</t>
  </si>
  <si>
    <t>https://docs.google.com/spreadsheets/d/1N3wnZLVBOJ0CWHMZAOUsRPVPnxXxe6L2wUjgAuSwJdg/edit#gid=479647733</t>
  </si>
  <si>
    <t>Classes for 2017 have been added (29/12)</t>
  </si>
  <si>
    <t>GS81</t>
  </si>
  <si>
    <t>MV264</t>
  </si>
  <si>
    <t>Vashafaru</t>
  </si>
  <si>
    <t>Vasahfaru School - GS81</t>
  </si>
  <si>
    <t>N. Atoll school - GS35</t>
  </si>
  <si>
    <t>https://docs.google.com/spreadsheets/d/1kg70oX5xrAEYk05bD6Euq0fvTC6CiiVr8w-zmRdjoqQ/edit#gid=2129239104</t>
  </si>
  <si>
    <t>https://docs.google.com/a/moe.gov.mv/spreadsheets/d/1TevPfCHllH9fQ1QD98u8hMVLCN-rWV4zkSXv8AVVhAU/edit?usp=sharing</t>
  </si>
  <si>
    <t>R. Atoll Education Centre - GS15</t>
  </si>
  <si>
    <t>https://docs.google.com/spreadsheets/d/1pXajIyk7Ityu65kJwY75vvEzrWYwla-pOsTFh86vzVg/edit#gid=735521989</t>
  </si>
  <si>
    <t>https://docs.google.com/spreadsheets/d/1uZ_3Dub6_6FsuBnm8KoAqAWPrsCt3Kq1xLS-OdkIBls/edit#gid=1996311398</t>
  </si>
  <si>
    <t>Hulhudhuffaaru School - GS57</t>
  </si>
  <si>
    <t>https://docs.google.com/spreadsheets/d/1frD4B3AUyq8rCpqR9RW3ZCvRxBcNX0ubxNQRPSu9PUI/edit#gid=1882357525</t>
  </si>
  <si>
    <t>https://docs.google.com/spreadsheets/d/16HZGBgBSFwGmxWztYUrmetePuhezwbVfJgQTdH_rG80/edit#gid=865132635</t>
  </si>
  <si>
    <t>Rasmaadhoo School - GS120</t>
  </si>
  <si>
    <t>https://docs.google.com/spreadsheets/d/1C2-EkRokA-lQJSOkhSV578THwNREFkTaL3N04-LzMoA/edit#gid=1575980847</t>
  </si>
  <si>
    <t>https://docs.google.com/spreadsheets/d/1zmD6lWIh-KnwWYv4epjnrl0RT4yG2B0qMtZGqJ4B76g/edit</t>
  </si>
  <si>
    <t>B.Atoll School - GS33</t>
  </si>
  <si>
    <t>https://drive.google.com/drive/folders/0Bw7I4PIXusLtZzRROW9XRXdHTU0</t>
  </si>
  <si>
    <t>https://drive.google.com/open?id=1T9PMZ18TtwKLKZq3M-xqZEjS7dO9QsltXc0jbSJrKa8</t>
  </si>
  <si>
    <t>https://docs.google.com/spreadsheets/d/1u81jrrQmhBJbLe2y07neCEi6-jvyAYptx4x0MYPD2IM/edit#gid=895365856</t>
  </si>
  <si>
    <t>Kendhoo School - GS132</t>
  </si>
  <si>
    <t>Lh. Atoll Education Centre - GS22</t>
  </si>
  <si>
    <t>GS84</t>
  </si>
  <si>
    <t>MV287</t>
  </si>
  <si>
    <t>Madrasathul Ifthithaah - GS51</t>
  </si>
  <si>
    <t>Molhadhoo</t>
  </si>
  <si>
    <t>Molhadhoo School - GS84</t>
  </si>
  <si>
    <t>K. Atoll Education Centre - GS14</t>
  </si>
  <si>
    <t>https://docs.google.com/spreadsheets/d/1ev9RtTIdI3mDA1Zp3IkwPAwXriW-QeeD5vLeFlxbgTs/edit#gid=1403140184</t>
  </si>
  <si>
    <t>https://docs.google.com/a/moe.gov.mv/spreadsheets/d/1UrmXFnCba6pviuSVJD4rn4rJYNDjNq_X5R_uaBFrRAM/edit?usp=sharing</t>
  </si>
  <si>
    <t>Mathiveri School - GS152</t>
  </si>
  <si>
    <t>Omadhoo School - GS155</t>
  </si>
  <si>
    <t>https://docs.google.com/spreadsheets/d/14RD1zcv5u6KjIz1L0eOhzezGDTAQDw1wGBqW19whYPM/edit#gid=735521989</t>
  </si>
  <si>
    <t>https://docs.google.com/spreadsheets/d/1oPUjPityfIuYYJE7-EqW24_dVzQQiBCmKNNaEeiRhV4/edit#gid=1996311398</t>
  </si>
  <si>
    <t>https://docs.google.com/spreadsheets/d/1J-W9ZBRp7jP-T7mSa6FrcX4tRCbw8Q817Ba4UuKIzHg/edit#gid=1209061848</t>
  </si>
  <si>
    <t>https://docs.google.com/spreadsheets/d/1sDL4vr3qfkrQB4tGBQe8j8PwzIgxqKQQu892-eDttd8/edit#gid=119400380</t>
  </si>
  <si>
    <t>V. Atoll Education Centre - GS38</t>
  </si>
  <si>
    <t>https://docs.google.com/spreadsheets/d/1Nv2KvmOQUILfbDt4xZosKD2HzVT5fMHTNemgqSX_2cs/edit#gid=1060184755</t>
  </si>
  <si>
    <t>Grade 8</t>
  </si>
  <si>
    <t>M.Atoll Education Center - GS23</t>
  </si>
  <si>
    <t>https://docs.google.com/spreadsheets/d/1NckuPK-7u5GcpTAZEVT15kulh92-wkLfp3xc0atRNHE/edit</t>
  </si>
  <si>
    <t>https://drive.google.com/open?id=0B5DlZSLdV_krV1lUYWJZYUxMUG8</t>
  </si>
  <si>
    <t>F. Atoll School - GS11</t>
  </si>
  <si>
    <t>https://drive.google.com/open?id=1MEWvVKsQ66u1F4jKIFwMOfmXamssOV1BgFyv1SSlmmQ</t>
  </si>
  <si>
    <t>https://docs.google.com/spreadsheets/d/10KlNr4DxvW4pWEIoIjCVTd10ZdTXWvipwryZZ-Km3mA/edit#gid=178647358</t>
  </si>
  <si>
    <t>Bileiydhoo School - GS169</t>
  </si>
  <si>
    <t>Dh. Atoll Education Centre - GS24</t>
  </si>
  <si>
    <t>GS83</t>
  </si>
  <si>
    <t>MV263</t>
  </si>
  <si>
    <t>Muraidhoo</t>
  </si>
  <si>
    <t>Muraidhoo School - GS83</t>
  </si>
  <si>
    <t>Hirilandhoo School - GS64</t>
  </si>
  <si>
    <t>https://docs.google.com/spreadsheets/d/18G7M4CRNHHFOCbo-52IAOI7zh6njnkuNQnkiPWWJz9Y/edit#gid=1403140184</t>
  </si>
  <si>
    <t>https://docs.google.com/a/moe.gov.mv/spreadsheets/d/1TtolEIQrDA_-JnHM1Ej_NsoWiP4Anhqjm7vjyWXVB4U/edit?usp=sharing</t>
  </si>
  <si>
    <t>https://docs.google.com/spreadsheets/d/1AEqfCIAQfO5_ruWP8owkhgMUlFp6qPP6Kanhw-lgSAM/edit#gid=735521989</t>
  </si>
  <si>
    <t>https://docs.google.com/spreadsheets/d/1DGWaE82a-IrnO8K4hcLrb98E8iIx2k0fq5pucdLlR9E/edit#gid=1996311398</t>
  </si>
  <si>
    <t>https://docs.google.com/spreadsheets/d/1I6R49GggSneB4fr4UFS2zsKtmbhM2cTK7_wDvBapuxQ/edit#gid=0</t>
  </si>
  <si>
    <t>https://docs.google.com/spreadsheets/d/1swAFXNCNmBIsRqHri6qUitg6xq8dclfz7PsW5ErQyLw/edit#gid=1985361664</t>
  </si>
  <si>
    <t>Maamendhoo School - GS198</t>
  </si>
  <si>
    <t>Grade 9</t>
  </si>
  <si>
    <t>Konday School - GS196</t>
  </si>
  <si>
    <t>Hoadedhdhoo School - GS203</t>
  </si>
  <si>
    <t>Rathafandhoo School - GS205</t>
  </si>
  <si>
    <t>https://docs.google.com/spreadsheets/d/1T3GF_B_SX43KdTcdx_35X6nr7TuDGvMzzMIN_PrWNEk/edit#gid=0</t>
  </si>
  <si>
    <t>https://drive.google.com/open?id=0B-30y4lMncAaOHlXalZFLXBJbmc</t>
  </si>
  <si>
    <t>https://drive.google.com/open?id=1Py5xLKtaFmucGx3NDh2_x-OreprfwausiPJDGdLFJC0</t>
  </si>
  <si>
    <t>https://docs.google.com/spreadsheets/d/13CVNTDDsAfO6Ua4LDP8_fWJbdhRrHS6GN2pUDOf6Dcc/edit#gid=2123578779</t>
  </si>
  <si>
    <t>Hafiz Ahmed School - GS74</t>
  </si>
  <si>
    <t>GS86</t>
  </si>
  <si>
    <t>Addu High School - GS58</t>
  </si>
  <si>
    <t>MV299</t>
  </si>
  <si>
    <t>Thurakunu</t>
  </si>
  <si>
    <t>Thuraakunu School - GS86</t>
  </si>
  <si>
    <t>Health Assistant</t>
  </si>
  <si>
    <t>https://docs.google.com/spreadsheets/d/1-ZiKjqInMvsaS_2QOrAi_LK_7W7QIxX9slow4b3pz6g/edit#gid=1403140184</t>
  </si>
  <si>
    <t>https://docs.google.com/a/moe.gov.mv/spreadsheets/d/1snevlTNjXLkS1jx8SxRU5xYt2AhsUz7AHm3LYD8pipQ/edit?usp=sharing</t>
  </si>
  <si>
    <t>MS</t>
  </si>
  <si>
    <t>https://docs.google.com/spreadsheets/d/19GgP6IOU4UmH5qfXE_WhE0qAEjvSsXgVEyhipr49b5g/edit#gid=735521989</t>
  </si>
  <si>
    <t>https://docs.google.com/spreadsheets/d/18OivAsWxks7-wtmtc0vQ0vT7YmafZF9oPU7t04KEMO4/edit#gid=1996311398</t>
  </si>
  <si>
    <t>https://docs.google.com/spreadsheets/d/1Um6_UNms4NsgmpFt27AAFzixlsuHTNf3bKORcZjaNkk/edit#gid=327173402</t>
  </si>
  <si>
    <t>https://docs.google.com/spreadsheets/d/1W2VSqngDlNiOHJcHcgWuNb-2ZUEU9wVdfGwHtqxxyeM/edit#gid=1335830585</t>
  </si>
  <si>
    <t>https://docs.google.com/spreadsheets/d/1Dzl9SCpz3bNtka4EVv_WQcXxJOo31z8uO-momVmR6OU/edit#gid=1060184755</t>
  </si>
  <si>
    <t>Library Assistant</t>
  </si>
  <si>
    <t>https://docs.google.com/spreadsheets/d/1yLQwNFHzqu5w3KNu-1GqAXATVc_cP9OBnJHSPlhZEH8/edit</t>
  </si>
  <si>
    <t>https://drive.google.com/open?id=0B8p9iSwHDVRgM0NCMEJLLVJ0c3M</t>
  </si>
  <si>
    <t>https://drive.google.com/open?id=1-mePR9oWl5w8Pu5ukocMev2QtCHikKxxy1Bq6vwOjYU</t>
  </si>
  <si>
    <t>https://docs.google.com/spreadsheets/d/1bdXscvm_niW8wDqXg9vBVfNXWCfgQE8FA1YXnVwik4c/edit#gid=1317951713</t>
  </si>
  <si>
    <t>GS80</t>
  </si>
  <si>
    <t>MV301</t>
  </si>
  <si>
    <t>IT Technician</t>
  </si>
  <si>
    <t>Uligam</t>
  </si>
  <si>
    <t>Uligamu School - GS80</t>
  </si>
  <si>
    <t>https://docs.google.com/spreadsheets/d/1n0reqfeK3Gc1orOQTPn3xjzQN1aiydcjd0zoQi-uyNg/edit#gid=1996311398</t>
  </si>
  <si>
    <t>https://docs.google.com/a/moe.gov.mv/spreadsheets/d/1CDsycyezdUIWHRsQDKvotTT-YW0icAf77lcNPPH7D3Q/edit?usp=sharing</t>
  </si>
  <si>
    <t>https://docs.google.com/spreadsheets/d/1EPx_gEhNVizcldifYXuCIb5qJMR0LXcpeDDt_g1oKn0/edit#gid=735521989</t>
  </si>
  <si>
    <t>MUH</t>
  </si>
  <si>
    <t>https://docs.google.com/spreadsheets/d/1dV8N0MLi_bbNyaEH6NtNRznAHgUFaY_N2_2umQluC-Y/edit#gid=1996311398</t>
  </si>
  <si>
    <t>https://docs.google.com/spreadsheets/d/15PKu5Xnli3nX8GTwcCCab2rFUl-r2LC1ss94MrbjX20/edit#gid=1881069524</t>
  </si>
  <si>
    <t>https://docs.google.com/spreadsheets/d/1pFmmyuhnP5HTS8Ow_yxIUeKTR4xD2S2j61pTMmZ-6hg/edit#gid=1076656339</t>
  </si>
  <si>
    <t>https://docs.google.com/spreadsheets/d/1wpU5Dv9oQ53ydmaTBORBa3Lyyu-KH7gXtl4eBLrs7uE/edit</t>
  </si>
  <si>
    <t>https://drive.google.com/open?id=0B1HY5BcQo9imM1RkbmxZLUR1OEE</t>
  </si>
  <si>
    <t>https://drive.google.com/open?id=18T3bY_p_4fDGVhu4UYWE4A2hi6AqassAZENRDuF5zOU</t>
  </si>
  <si>
    <t>https://docs.google.com/spreadsheets/d/1D33aLYnKjepnfrqgfk__VTr_ixXaZuxh1Bp3V1X0qyI/edit#gid=1845572068</t>
  </si>
  <si>
    <t>GS72</t>
  </si>
  <si>
    <t>MV294</t>
  </si>
  <si>
    <t>IS</t>
  </si>
  <si>
    <t>HDH</t>
  </si>
  <si>
    <t>Kulhudhuffushi</t>
  </si>
  <si>
    <t>Afeefudin School - GS72</t>
  </si>
  <si>
    <t>https://docs.google.com/spreadsheets/d/1wRnwM6E_nDcNKbUHOolY_WMpj3yMQSdbmcQGcVpMywo/edit#gid=910461609</t>
  </si>
  <si>
    <t>https://docs.google.com/a/moe.gov.mv/spreadsheets/d/1_UCn8dcIV13emiIfyi-Rvr1asoO9gn2v-pKzuVXVs_o/edit?usp=sharing</t>
  </si>
  <si>
    <t>https://docs.google.com/spreadsheets/d/1v3Y4QiofFScQwUiwEHJVfdTqKo02WYtuJj9hJD-dwAM/edit#gid=735521989</t>
  </si>
  <si>
    <t>https://docs.google.com/spreadsheets/d/19V8w9VFjQc0is4BpAFH04CWFiF4VPcptTkErkNGaSZA/edit#gid=1996311398</t>
  </si>
  <si>
    <t>https://docs.google.com/spreadsheets/d/1mrWX3PR3ME7HiXoSU64Hy9rU4LGinHYAf_3SOXWio2A/edit#gid=0</t>
  </si>
  <si>
    <t>https://docs.google.com/spreadsheets/d/1lIqsJQVT2RfbMma_ts17CF3u-WgQe72g2HTF3dmCZuo/edit#gid=1842755858</t>
  </si>
  <si>
    <t>https://docs.google.com/spreadsheets/d/1swiAkXoLghfTq-PznF0B0-jPwgTmFUqPGbQ-ZtLypfg/edit#gid=1060184755</t>
  </si>
  <si>
    <t>https://docs.google.com/spreadsheets/d/16hOGCEQugZY7k5rk9x3_7a5kXTRGi-QfjtQ0_YzarDA/edit</t>
  </si>
  <si>
    <t>shared with aisha &amp;emis</t>
  </si>
  <si>
    <t>https://docs.google.com/a/afeefuddin.edu.mv/spreadsheets/d/1MjE9iaeUirlWPzJuIYCcJ7jr_pTGiD7mF1sDN0WGEn4/edit?usp=sharing</t>
  </si>
  <si>
    <t>https://docs.google.com/spreadsheets/d/1m8vKFvf5KaEsQypYzAAIxUD1Ys3uzt4OCiuA_-dc7AI/edit#gid=488275062</t>
  </si>
  <si>
    <t>GS53</t>
  </si>
  <si>
    <t>MV204</t>
  </si>
  <si>
    <t>Jalaaludin school - GS53</t>
  </si>
  <si>
    <t>https://docs.google.com/spreadsheets/d/1v6_zlgyOr5G9oAYD8oi52IgQ2CXXzq8RX_s1gFY-S1k/edit#gid=1403140184</t>
  </si>
  <si>
    <t>https://docs.google.com/a/moe.gov.mv/spreadsheets/d/1xSYp-NicYE2B6n-XReJdbJHMdebogr1DaoczBN4WIa0/edit?usp=sharing</t>
  </si>
  <si>
    <t>https://docs.google.com/spreadsheets/d/1zjvNZSm3qEn9Zz7RPXF4z2yIDnw3V8YgY48tKjgWTDc/edit#gid=735521989</t>
  </si>
  <si>
    <t>https://docs.google.com/spreadsheets/d/1_VQ-Jo2rKPKXPuLpIox-GAa_lMnY7TWsXfM8aJgP4Gc/edit#gid=1996311398</t>
  </si>
  <si>
    <t>https://docs.google.com/spreadsheets/d/1L2MLoJxhXUEJJiMNE9wQOHPhfnUPw7wABOMbko6wMVM/edit#gid=0</t>
  </si>
  <si>
    <t>https://docs.google.com/spreadsheets/d/15vBhK4nq6LmgeggG2XW-e5EWVwdS_pCOveXW74BOGvQ/edit#gid=1992917756</t>
  </si>
  <si>
    <t>https://docs.google.com/spreadsheets/d/1Jo2BoXOPRh3RcWnrdzNGe2T0a2MtE5On_vgq9w_T7dc/edit#gid=0</t>
  </si>
  <si>
    <t>Not Applicable</t>
  </si>
  <si>
    <t>https://drive.google.com/open?id=1Wkp6AdUJWOu69lbA2njha7snmf_zuG69CDYAC4GYi6c</t>
  </si>
  <si>
    <t>https://docs.google.com/spreadsheets/d/13K5M0CHiPM3o9AO-hMNGECmpjpeVgekX2HWqiQLgra8/edit#gid=1492101078</t>
  </si>
  <si>
    <t>GS02</t>
  </si>
  <si>
    <t>MVNO</t>
  </si>
  <si>
    <t>https://docs.google.com/spreadsheets/d/1vmAc79-LrBZXEbeH7Fams-Ey5pQV8a8YJjPzTgnSKAU/edit#gid=0</t>
  </si>
  <si>
    <t>https://docs.google.com/spreadsheets/d/18YObcy9wgcz3gS2m6hoNKt9yMQyw0AufZ7DCzh0edFk/edit#gid=0</t>
  </si>
  <si>
    <t>https://docs.google.com/spreadsheets/d/1j-Brd3FoYoCw2aFjoEdr929w5r-9IPhl7moYV-ITed4/edit#gid=640406782</t>
  </si>
  <si>
    <t>https://docs.google.com/spreadsheets/d/1qB_ulgFWN8TSIlOK-kU5fgzRKVl095k1T_JZTKKYBTk/edit#gid=1575980847</t>
  </si>
  <si>
    <t>https://drive.google.com/drive/folders/0B08Z_yMHpS9cNEVQc0dNMDdaM28</t>
  </si>
  <si>
    <t>https://drive.google.com/open?id=1yfga0MRpsHwqS6bsb31kIPebDFYihKhduQLNpQy5xoU</t>
  </si>
  <si>
    <t>https://docs.google.com/spreadsheets/d/160fBy0J_HAwA0TMXWC3PqGEmfQ_Rs0-6DQbqH0DLvjM/edit#gid=1795239657</t>
  </si>
  <si>
    <t>Classes for 2017 have been added (16/01)</t>
  </si>
  <si>
    <t>GS20</t>
  </si>
  <si>
    <t>MV205</t>
  </si>
  <si>
    <t>Vaikaradhoo</t>
  </si>
  <si>
    <t>Hdh.Atoll School - GS20</t>
  </si>
  <si>
    <t>https://docs.google.com/spreadsheets/d/1_QuKxtG5k8IcB4GZjImK_CLqKHL4OkidCtscTzQ36tA/edit#gid=1403140184</t>
  </si>
  <si>
    <t>https://docs.google.com/a/moe.gov.mv/spreadsheets/d/1HdN4oztVOwPQOkfHLzW-K1I9LYUqte25Kn7raY9RR-A/edit?usp=sharing</t>
  </si>
  <si>
    <t>https://docs.google.com/spreadsheets/d/1qm2YjcW-WQ31rz2bTs54F1zV16iHOveAEFBPAWgX4oM/edit#gid=735521989</t>
  </si>
  <si>
    <t>https://docs.google.com/spreadsheets/d/12VvESkz2rBtS-3Mtn9g5nWpqtc63VAg2gcU_h_ODqK0/edit#gid=1996311398</t>
  </si>
  <si>
    <t>https://docs.google.com/spreadsheets/d/1SNbe5wr39dCSNHRW8vSoYbjE8RzfCl00fLvzXNWuny8/edit#gid=0</t>
  </si>
  <si>
    <t>https://docs.google.com/spreadsheets/d/1EndJwODec0KyNYrDBY5flZA46dQpj3Pwg1Vuvvo3IiU/edit#gid=1655594657</t>
  </si>
  <si>
    <t>https://docs.google.com/spreadsheets/d/1EoemSGpsNAOjWD1AMI6gKXneFUTb_lhm0D9B46hEXIs/edit</t>
  </si>
  <si>
    <t>https://drive.google.com/open?id=0BzKdQDcZLMDOM3pld2JNdUNHV0U</t>
  </si>
  <si>
    <t>https://drive.google.com/open?id=1jN7lO660EGSSJCwzjtK836ATGp3IE1zJlS3euYOlRss</t>
  </si>
  <si>
    <t>https://docs.google.com/spreadsheets/d/1rnEYbJo6pmV4OnBDR893d0oGGfzPcCh0KTfoUZ0Q7CI/edit#gid=837313445</t>
  </si>
  <si>
    <t>GS60</t>
  </si>
  <si>
    <t>MV229</t>
  </si>
  <si>
    <t>Hanimaadhoo</t>
  </si>
  <si>
    <t>https://docs.google.com/spreadsheets/d/1_ME9RaXGAXqGdEobqTFWx26okKY1hSPBLRsfpEb87cE/edit#gid=1996311398</t>
  </si>
  <si>
    <t>https://docs.google.com/a/moe.gov.mv/spreadsheets/d/1YoPOZb8aaoBIe85kPfmMrc99wjYFsubkYCNCL7Fqu2A/edit?usp=sharing</t>
  </si>
  <si>
    <t>https://docs.google.com/spreadsheets/d/1x9RjuueaYDhhdUX5DCnHWaHVXf6jWyGtXagj0bjbhUY/edit#gid=735521989</t>
  </si>
  <si>
    <t>https://docs.google.com/spreadsheets/d/1FHW_obUCQXcFTnGdNK64ynhNANOTcdIy4q4TQ88iuqk/edit#gid=1996311398</t>
  </si>
  <si>
    <t>https://docs.google.com/spreadsheets/d/1tSr-KLy8nJIlTEvp2fx4BOYTGzOfd_Tmy7scqfrm1AI/edit#gid=0</t>
  </si>
  <si>
    <t>https://docs.google.com/spreadsheets/d/1r9Ditpy7LF6guku1w18ri3pz8ks0dLoLLfdLl6qRR0c/edit#gid=1212233923</t>
  </si>
  <si>
    <t>https://docs.google.com/spreadsheets/d/1D1b0szbX6IcsIcGot3nktq-O1b1JmD4dFqkwH75mbf4/edit#gid=1575980847</t>
  </si>
  <si>
    <t>https://docs.google.com/spreadsheets/d/1sJ6TapGgZ3lg_2mE2SXZwRx24YWWNb6I-pMRiC-y640/edit</t>
  </si>
  <si>
    <t>*</t>
  </si>
  <si>
    <t>https://drive.google.com/open?id=1IU7Ycz23znvB4d8RBP90t37Ok2u9u8GrjM_hj-y39Fc</t>
  </si>
  <si>
    <t>https://docs.google.com/spreadsheets/d/1Xp3Qb9euj14lMZxhF68M4BbArre4wjtcG0KXrAvXc_0/edit#gid=1965429285</t>
  </si>
  <si>
    <t>GS99</t>
  </si>
  <si>
    <t>MV281</t>
  </si>
  <si>
    <t>Finey</t>
  </si>
  <si>
    <t>Administrator</t>
  </si>
  <si>
    <t>TS</t>
  </si>
  <si>
    <t>Finey School - GS99</t>
  </si>
  <si>
    <t>https://docs.google.com/spreadsheets/d/1V_o1AEI1yUYwA8lSFtJmJ_5Zt48S1DNmGmdkNnyB-O4/edit#gid=1403140184</t>
  </si>
  <si>
    <t>https://docs.google.com/a/moe.gov.mv/spreadsheets/d/1FcvVmO1Ai4epX5xBGGzQKCQB_yPNjAz0gOwhSIAmu2E/edit?usp=sharing</t>
  </si>
  <si>
    <t>https://docs.google.com/spreadsheets/d/1CpRsX7CiKPZD5MhiohJf4JRNJvcKQqcZVkOgQP4ZtGw/edit#gid=735521989</t>
  </si>
  <si>
    <t>https://docs.google.com/spreadsheets/d/1hN6anqQTGFZeDpalZDIi5ShT0jdgW4KLlUDdeJRGyU0/edit#gid=1996311398</t>
  </si>
  <si>
    <t>https://docs.google.com/spreadsheets/d/1PPcXyXM45p142AxExdC1pYx-LW63pxx6cQ2-rjx4IDo/edit#gid=0</t>
  </si>
  <si>
    <t>https://docs.google.com/spreadsheets/d/1qSXaId-aDWeQutpAKzxDrk_7gxGGw-TuKWyvSvkG_4M/edit#gid=2054196762</t>
  </si>
  <si>
    <t>https://docs.google.com/spreadsheets/d/1RRoP31qDqnZ9-Ygbay5HJs_T3D3mPAvglibz4NGORiY/edit#gid=1060184755</t>
  </si>
  <si>
    <t>https://docs.google.com/spreadsheets/d/1qTV_EcEyqcEbQmexc2djxKpREFsILpdSd0cEJ0tJws4/edit#gid=0</t>
  </si>
  <si>
    <t>https://drive.google.com/drive/folders/0BwioKOQTTTYXQVpnWFV5dXAwVzg</t>
  </si>
  <si>
    <t>https://drive.google.com/open?id=1cdaioGcswQEuVyjcKnHIGWHLnXrmPA4Tft2mUzOAtlM</t>
  </si>
  <si>
    <t>https://docs.google.com/spreadsheets/d/1dEkDaoUMYZr-McxDQwBMMXKyQWT7ljosfqtdUhYAk3I/edit#gid=329186892</t>
  </si>
  <si>
    <t>Classes for 2017 have been added (02/01)</t>
  </si>
  <si>
    <t>GS96</t>
  </si>
  <si>
    <t>MV246</t>
  </si>
  <si>
    <t>Kumundhoo</t>
  </si>
  <si>
    <t>Kumundhoo School - GS96</t>
  </si>
  <si>
    <t>IM</t>
  </si>
  <si>
    <t>AS</t>
  </si>
  <si>
    <t>https://docs.google.com/spreadsheets/d/1UIwgnhWDBnjTp8aTx6pBuMurLBGK-jYmsRB35zNMdvg/edit#gid=1996311398</t>
  </si>
  <si>
    <t>https://docs.google.com/a/moe.gov.mv/spreadsheets/d/139jNKvlAmWTjp8MU8WxXs_GjhDW-f4L7gOZI9SRR5B8/edit?usp=sharing</t>
  </si>
  <si>
    <t>HS</t>
  </si>
  <si>
    <t>https://docs.google.com/spreadsheets/d/14tPPMXTygfnYzmxkV-4MKsfRksFLZeM0C5gqrTaFKlo/edit#gid=735521989</t>
  </si>
  <si>
    <t>https://docs.google.com/spreadsheets/d/1AcOPjQXd9Wt5M3LVuN0OkzXvffe8AN1BJOB_hQMp0hQ/edit#gid=1996311398</t>
  </si>
  <si>
    <t>https://docs.google.com/spreadsheets/d/15-9AlGwfECjBVIFzy_YbMTj5hpkYp7fHvl0KZkQp_8A/edit#gid=0</t>
  </si>
  <si>
    <t>https://docs.google.com/spreadsheets/d/11NTU4vfvrmfvD0coCLCKPrvZiaYNSPzgaF6Bl4v3Y_8/edit#gid=591323574</t>
  </si>
  <si>
    <t>CHSE</t>
  </si>
  <si>
    <t>https://docs.google.com/spreadsheets/d/1fddrhQ8gGmjIO5J9nJrbZQg4NJRIdRIGoIHC_ILqc7w/edit</t>
  </si>
  <si>
    <t>https://drive.google.com/open?id=0B_5bvIXQCdI2TGlybzI3U0ktZzg</t>
  </si>
  <si>
    <t>https://drive.google.com/open?id=1qpiAXBt7-vvBsR8v10BRky1SWpoEZaPB64r_jTB2jMk</t>
  </si>
  <si>
    <t>https://docs.google.com/spreadsheets/d/10nWkkQR3OHVqkXJXHSu_x9AxlBEK0vDz1fLdRpy0Hfk/edit#gid=446717740</t>
  </si>
  <si>
    <t>GS95</t>
  </si>
  <si>
    <t>MV266</t>
  </si>
  <si>
    <t>Kurinbee</t>
  </si>
  <si>
    <t>Kurinbee School - GS95</t>
  </si>
  <si>
    <t>https://docs.google.com/spreadsheets/d/1BKkABhAe4EYuLrJuvASrwFzylfF9FZ1sp6NQcAx2MSQ/edit#gid=1403140184</t>
  </si>
  <si>
    <t>https://docs.google.com/a/moe.gov.mv/spreadsheets/d/146qVFfHzLtumU-1IWQ4eP-RHGqrQRxgLIek4HqsU3W4/edit?usp=sharing</t>
  </si>
  <si>
    <t>https://docs.google.com/spreadsheets/d/1wrICumhCAl0bEa_z-lTOILxUUwXeAh3LOrVgZWmFBoM/edit#gid=735521989</t>
  </si>
  <si>
    <t>https://docs.google.com/spreadsheets/d/1DLNnr9B5YAwmf9dhvB9RLnKvpo31R7nVd4_RQ0Cnq20/edit#gid=1996311398</t>
  </si>
  <si>
    <t>https://docs.google.com/spreadsheets/d/1PUd1e4EwfxDYTrkYuxzzUy0xZ33ESAQZlnvCreb6aTw/edit#gid=0</t>
  </si>
  <si>
    <t>https://docs.google.com/spreadsheets/d/1c0IReGA1EbfLf4WYInXDTiRWZpQ1TkyTHKK079GGkxI/edit#gid=1190669125</t>
  </si>
  <si>
    <t>https://docs.google.com/spreadsheets/d/17lXABPnNf0KC-8t3YgM4mMZsF4DEQE2KvwyoPek_pEM/edit#gid=1060184755</t>
  </si>
  <si>
    <t>https://docs.google.com/spreadsheets/d/1IPGtjfVYvYJVPkPdE6_9jIc6RejjVLJzoPjGuMlylo4/edit</t>
  </si>
  <si>
    <t>https://drive.google.com/open?id=1GWrnLTP7nYj-eiJ7edN43-acOMZp8npCZJUC0iKbUSY</t>
  </si>
  <si>
    <t>https://docs.google.com/spreadsheets/d/1qaVc8NCTKQM3fdN4sU9e-8EEtOZVcfYDOhAlhbQZ1pI/edit#gid=1665613286</t>
  </si>
  <si>
    <t>GS92</t>
  </si>
  <si>
    <t>MV267</t>
  </si>
  <si>
    <t>Navaidhoo</t>
  </si>
  <si>
    <t>Navaidhoo School - GS92</t>
  </si>
  <si>
    <t>https://docs.google.com/spreadsheets/d/1BJDqOGIDcO-H32cmbzXdM-muAPorXMRabZh40a8eduQ/edit#gid=2129239104</t>
  </si>
  <si>
    <t>https://docs.google.com/a/moe.gov.mv/spreadsheets/d/1OCR2CxIqwIbQ0P1aGP7ZN04bdhm3bLoMIMNqHUmxZ7c/edit?usp=sharing</t>
  </si>
  <si>
    <t>https://docs.google.com/spreadsheets/d/1LnX6uHp2dmACa2LEkzu2DvJMVzf4k4b-h0S60sUBj70/edit#gid=735521989</t>
  </si>
  <si>
    <t>https://docs.google.com/spreadsheets/d/1sCODxR0fegsw4LPKdRaEUuHK436Dg2pcbmd151_L14w/edit#gid=1996311398</t>
  </si>
  <si>
    <t>https://docs.google.com/spreadsheets/d/1etixISU1HubkGu2JdWnrsumH5IVJIHwky4aAm7Bi5YM/edit#gid=0</t>
  </si>
  <si>
    <t>https://docs.google.com/spreadsheets/d/1rMi5-gxQLKdNIWJcc82jlhJp98_5A86YQjoRKsIo0ds/edit#gid=830857352</t>
  </si>
  <si>
    <t>https://docs.google.com/spreadsheets/d/1Wno06d7RJThgupyJ2y_mDDJ96h9GVvtDMiu_TZe3exA/edit#gid=1060184755</t>
  </si>
  <si>
    <t>https://docs.google.com/spreadsheets/d/1CsDYBSlUhd1e3VVBMclxOik7Nway86bxWKuVZa-WBTg/edit#gid=0</t>
  </si>
  <si>
    <t>https://drive.google.com/open?id=0B4BK3WFbsEkYZXlJaXJwVEZQdEk</t>
  </si>
  <si>
    <t>https://docs.google.com/spreadsheets/d/1yGu-bLX2DFf8iizwvoW05gun-jD4ugYFEb_eoh53orw/edit?usp=sharing</t>
  </si>
  <si>
    <t>https://docs.google.com/spreadsheets/d/1WduaAOKlqW-2Q4vFu5cfgK13UQDHmz7Kf4y-aKbAtuA/edit#gid=694400461</t>
  </si>
  <si>
    <t>GS90</t>
  </si>
  <si>
    <t>MV228</t>
  </si>
  <si>
    <t>Nolhivaram</t>
  </si>
  <si>
    <t>https://docs.google.com/spreadsheets/d/1-BT0jPCDTfPoO12DF6PKUX3wLf8FwkY6UTEVc9Q-Wmc/edit#gid=1403140184</t>
  </si>
  <si>
    <t>https://docs.google.com/a/moe.gov.mv/spreadsheets/d/1tPxkHUT2q8abNGR0OznsnZMSNLfJazk-ge_JF-BdTq4/edit?usp=sharing</t>
  </si>
  <si>
    <t>https://docs.google.com/spreadsheets/d/1uw8mstsFMHPNReFpj7SfRugbtcExaDVA1ayx1yi-Rfc/edit#gid=0</t>
  </si>
  <si>
    <t>https://docs.google.com/spreadsheets/d/1lKsxdWsjnxoaTcfUieruTzUK0UQ8rKFVRb41-jNO2j8/edit#gid=1996311398</t>
  </si>
  <si>
    <t>https://docs.google.com/spreadsheets/d/1IrAt2HSB3uKhptTAh-uo4G9OEsVY_9oApl8MxLSKCAg/edit#gid=1637726319</t>
  </si>
  <si>
    <t>https://docs.google.com/spreadsheets/d/1sC0hsMffVIGJuof5OyJauWD6Y-0Ro_sznV8GOT32OvE/edit#gid=2049236953</t>
  </si>
  <si>
    <t>https://docs.google.com/spreadsheets/d/1hzWDIrpsDVS2tIQNhP6G59FCXF6Mf-DXLwvy9E4wDMw/edit#gid=0</t>
  </si>
  <si>
    <t>https://drive.google.com/drive/folders/0B6uZ2qg7XstmWGJLVXk1SVBXWXc</t>
  </si>
  <si>
    <t>https://docs.google.com/spreadsheets/d/1cMAfIueFC6XkaLs6cxwROjud6hsAy1h6vBrFepPW060/edit#gid=0</t>
  </si>
  <si>
    <t>https://docs.google.com/spreadsheets/d/1ITuRUJJNiVrCWv19NwFTEJNXYLO-ZudQ8bZ4aI-EIUI/edit#gid=1433289497</t>
  </si>
  <si>
    <t>GS88</t>
  </si>
  <si>
    <t>MV265</t>
  </si>
  <si>
    <t>Hirimaradhoo</t>
  </si>
  <si>
    <t>Hirimaradhoo School - GS88</t>
  </si>
  <si>
    <t>https://docs.google.com/spreadsheets/d/1J3y-5azuyiJyO6Bcox9ILW5dLVV3MKxVjWLkMLITrG0/edit#gid=910461609</t>
  </si>
  <si>
    <t>https://docs.google.com/a/moe.gov.mv/spreadsheets/d/14a_BnqnKF5DpunYHgMXHrQyo5wRXA5YO6Ex3GUsq9bQ/edit?usp=sharing</t>
  </si>
  <si>
    <t>https://docs.google.com/spreadsheets/d/1hnVFD3vtYxhS545gz6juwUYny4LKGc1H80TL4kid15Q/edit#gid=735521989</t>
  </si>
  <si>
    <t>https://docs.google.com/spreadsheets/d/1JeTM7GzCua4qVw1EHAh-LKgwI0Q2Knpo4-JsRX80cz4/edit#gid=1996311398</t>
  </si>
  <si>
    <t>https://docs.google.com/spreadsheets/d/1KM1bCFsVxZYLrAk4ivCOPBlujP0N4kJ2iv6o4ETepkE/edit#gid=0</t>
  </si>
  <si>
    <t>https://docs.google.com/spreadsheets/d/1MAIgt2TN3QCMRefb5XDZ2PH2--_2EbTihI-UmVhCP0Y/edit#gid=446234720</t>
  </si>
  <si>
    <t>https://docs.google.com/spreadsheets/d/1HhJOQyAs2jtxf1_mJ_bGdjbE216MyLf1MGa0yRmmW0g/edit#gid=1060184755</t>
  </si>
  <si>
    <t>https://docs.google.com/spreadsheets/d/1K2q50HPI-ZxuJ7Dpr2RlPhgpZmKPS9NI8yFQvKu6Cd0/edit</t>
  </si>
  <si>
    <t>https://drive.google.com/open?id=1PcljLSHCXDxaBfqjpUUTeWTbcCcS1SX5HOC2GLczt_M</t>
  </si>
  <si>
    <t>https://docs.google.com/spreadsheets/d/1ZoKnLV5optOgpEvtHyxN3ZCjWk77mU7e18e2fN58NFc/edit#gid=1347141361</t>
  </si>
  <si>
    <t>GS97</t>
  </si>
  <si>
    <t>MV237</t>
  </si>
  <si>
    <t>Makunudhoo</t>
  </si>
  <si>
    <t>Makunudhoo School - GS97</t>
  </si>
  <si>
    <t>https://docs.google.com/spreadsheets/d/1AWhJ1fd9gx-DXVh-_EgeSZXvzab1uladkNhVtJikdLg/edit#gid=910461609</t>
  </si>
  <si>
    <t>https://docs.google.com/a/moe.gov.mv/spreadsheets/d/1rK5qsV9LxJl1NWl0zl2cTBqKFIe9bxdbHU4_v3KGedE/edit?usp=sharing</t>
  </si>
  <si>
    <t>https://docs.google.com/spreadsheets/d/17R0s3hhm7LdK12z65dNm5rtcazWhxe2OLGhAwERRQbw/edit#gid=735521989</t>
  </si>
  <si>
    <t>https://docs.google.com/spreadsheets/d/1Xi8EDtv0PhkpzmvlnpRJStCgkfgwL0vGlNDsvRPEO64/edit#gid=1996311398</t>
  </si>
  <si>
    <t>https://docs.google.com/spreadsheets/d/1dg6xpV-yC00nsTW485wxgqSdeG7rxDBf6y2zdvIoDxE/edit#gid=0</t>
  </si>
  <si>
    <t>https://docs.google.com/spreadsheets/d/1N_pE5TineL5QoLevaFj3Oz3zGrP3it4v0r291jyzQws/edit#gid=1178282837</t>
  </si>
  <si>
    <t>https://docs.google.com/a/moe.gov.mv/spreadsheets/d/1RFhH-maviqStiV8QPo0hBm5sdxIrdV5UB757T1Z46ZI/edit?usp=drive_web</t>
  </si>
  <si>
    <t>https://docs.google.com/spreadsheets/d/1QWuuLJrtKQq-DQQclGu90ZvUwqugAhBXQATNtGUn5CI/edit#gid=0</t>
  </si>
  <si>
    <t>https://docs.google.com/spreadsheets/d/1RYd5V0wTmQS42F16acRUk6VTmUwi22obc0uYbir-cuM/edit#gid=719882537</t>
  </si>
  <si>
    <t>GS93</t>
  </si>
  <si>
    <t>MV247</t>
  </si>
  <si>
    <t>Nellaidhoo</t>
  </si>
  <si>
    <t>NellaiDhoo School - GS93</t>
  </si>
  <si>
    <t>https://docs.google.com/spreadsheets/d/1wq6vTC6dZrHtaxRgShMrzgXgaAit3Jh_aEed6P-lBPc/edit#gid=1403140184</t>
  </si>
  <si>
    <t>https://docs.google.com/a/moe.gov.mv/spreadsheets/d/1ftEni0Uv-UUyE9qStAoh5hF3F3mUcIekhP25d6TWE80/edit?usp=sharing</t>
  </si>
  <si>
    <t>https://docs.google.com/spreadsheets/d/17_uPAlWZTm3ceNZHW8Rcvxsk5sGq7APIAuCzDD6NVgg/edit#gid=735521989</t>
  </si>
  <si>
    <t>https://docs.google.com/spreadsheets/d/1qFbh7DA5Ya_nUkECCXdEYc0rVJCpiMUPkCzcDs_pnuM/edit#gid=1996311398</t>
  </si>
  <si>
    <t>https://docs.google.com/spreadsheets/d/1-mKn_I12OD7qeSbcpFcPvtfEnMu3DnuwxjbfIUrYPiA/edit#gid=1881069524</t>
  </si>
  <si>
    <t>https://docs.google.com/spreadsheets/d/1_fKIUKADDDI13mXp8Jma3_BseqNbKbxQW7X-ZLAAFG4/edit#gid=1840727466</t>
  </si>
  <si>
    <t>https://docs.google.com/spreadsheets/d/1uJxWEsnTnBFd0hSQeUOQl2VG0BcDL1lsq53pzHeQSos/edit#gid=1060184755</t>
  </si>
  <si>
    <t>https://docs.google.com/spreadsheets/d/1yz9rwmNgtvl-ipvF0daRObH1q-QOajy5C5yT_uvyMnI/edit</t>
  </si>
  <si>
    <t>https://drive.google.com/open?id=0B539rxTLdQnXS25PRUZNSnZVWjQ</t>
  </si>
  <si>
    <t>https://drive.google.com/open?id=17BpHFqO5jOfkz7hUmqzIKEkjsKodXsuv03LTK0C1rBY</t>
  </si>
  <si>
    <t>https://docs.google.com/spreadsheets/d/1W1X3cf2APww_4xOP7-qB2Qs6u1S5Kxrik75TWTJQqoM/edit#gid=452154381</t>
  </si>
  <si>
    <t>GS91</t>
  </si>
  <si>
    <t>MV236</t>
  </si>
  <si>
    <t>Neykurendhoo</t>
  </si>
  <si>
    <t>Neykurendhoo School - GS91</t>
  </si>
  <si>
    <t>https://docs.google.com/spreadsheets/d/1NEzYSGqBLUvnxu0-WNabykHjVX4leUqYmpSL6UBIvPM/edit#gid=1403140184</t>
  </si>
  <si>
    <t>https://docs.google.com/a/moe.gov.mv/spreadsheets/d/1MeGOcqrDB17dt7Zrr2fOzGRy0LZTdSAfWaITDCgkGUc/edit?usp=sharing</t>
  </si>
  <si>
    <t>https://docs.google.com/spreadsheets/d/1kq-lpwZt5P-L9UwVrYbEL-7GVn6bQgb1HFODHiYiPIY/edit#gid=735521989</t>
  </si>
  <si>
    <t>https://docs.google.com/spreadsheets/d/1fg-sRZmjCixwSs9Bw0PLTkqBkueMH1Qxx0j5I4Y2K94/edit#gid=1996311398</t>
  </si>
  <si>
    <t>https://docs.google.com/spreadsheets/d/1ZsEc9JazKQWPauiVUULUIa9S0PlYXvwXqKQO9bwxT1Q/edit#gid=0</t>
  </si>
  <si>
    <t>https://docs.google.com/spreadsheets/d/1xMVH48G2HjbvVi-Yz85C77P4sBbJYiHkA-dkxtyOTvc/edit#gid=402400791</t>
  </si>
  <si>
    <t>https://docs.google.com/spreadsheets/d/1Lml4BHKogEIrG50AgGwmUFii7uBtMcSBBtNcrOQPkFs/edit#gid=1060184755</t>
  </si>
  <si>
    <t>https://docs.google.com/spreadsheets/d/1i0pKfkZD6n59CIKZnQvXUqsQ4uDebSsAuwn3Ktqvm2U/edit</t>
  </si>
  <si>
    <t>https://drive.google.com/open?id=0B_njKemYISN-UFhKSzZwSllUbVk</t>
  </si>
  <si>
    <t>https://drive.google.com/open?id=1ivZYUIgmHTkzl8c1RxBtKahZxPrdF6X9zrN3NpmeOZM</t>
  </si>
  <si>
    <t>https://docs.google.com/spreadsheets/d/1LbAYXzv5YiLzC_S83PoWN0h7WojNlRrydo7OCycE3xc/edit#gid=1764640091</t>
  </si>
  <si>
    <t>GS89</t>
  </si>
  <si>
    <t>MV288</t>
  </si>
  <si>
    <t>Nolhivaranfaru</t>
  </si>
  <si>
    <t>Nolhivaranfaru School - GS89</t>
  </si>
  <si>
    <t>https://docs.google.com/spreadsheets/d/1nERxQ07KaAzVFPnJVrCCap9IKfLb9vliBOyvGxzUdmE/edit#gid=1996311398</t>
  </si>
  <si>
    <t>https://docs.google.com/a/moe.gov.mv/spreadsheets/d/1nPUl2Bu0wzbYMVfJUEzoWRsp2AzDVUSE58vU4kAs-JM/edit?usp=sharing</t>
  </si>
  <si>
    <t>https://docs.google.com/spreadsheets/d/1vjcbKWP69YEoknAlbcAmQ_mxwme4jYVvjzoR2WfwzXs/edit#gid=735521989</t>
  </si>
  <si>
    <t>https://docs.google.com/spreadsheets/d/1WFD757tdmIx0-tiaNLnvEPD3ezMhvrRCbEuSFU_xS_k/edit#gid=1996311398</t>
  </si>
  <si>
    <t>https://docs.google.com/spreadsheets/d/19kMoPntscX1IBv8O3d3CLzFCGLWxgRTv2057tkvmO7M/edit#gid=0</t>
  </si>
  <si>
    <t>https://docs.google.com/spreadsheets/d/10qANKblTPzkLkXd5oysk38DFu-W0GywVjMYNhAmlLZc/edit#gid=752836725</t>
  </si>
  <si>
    <t>https://docs.google.com/spreadsheets/d/10aqcPfrGQRsYCQRw8_PchgpRAxsViFkN00wR0ccLHLw/edit#gid=1060184755</t>
  </si>
  <si>
    <t>https://docs.google.com/spreadsheets/d/1uCHAxnBZj03Fm2EAzWUo_ESgQskzbnCqozWQ5EPxc8Q/edit</t>
  </si>
  <si>
    <t>https://drive.google.com/open?id=0B-Rc7GMBtLB7TkVtNlhRd0p1SU0</t>
  </si>
  <si>
    <t>https://docs.google.com/spreadsheets/d/15gndJCuKMGoTLYAj_8Q2aKSBZP6s9UZhyeUNkZTlZmE/edit#gid=0</t>
  </si>
  <si>
    <t>https://docs.google.com/spreadsheets/d/1jryGs5leKeVvkxIo40JW3i2Zed2eE6KptL8mPlUF6pM/edit#gid=2033252220</t>
  </si>
  <si>
    <t>GS212</t>
  </si>
  <si>
    <t>MV303</t>
  </si>
  <si>
    <t>SH</t>
  </si>
  <si>
    <t>Maroshi</t>
  </si>
  <si>
    <t>Munavvara School - GS212</t>
  </si>
  <si>
    <t>Lab Assistant</t>
  </si>
  <si>
    <t>GS</t>
  </si>
  <si>
    <t>https://docs.google.com/spreadsheets/d/13n6WTSMxxCUXaQokk7_a0r0EWk8C_W2UiSGN3eV7GXE/edit#gid=1403140184</t>
  </si>
  <si>
    <t>https://docs.google.com/a/moe.gov.mv/spreadsheets/d/1oTjaKmm8zA2Y7yIHYEHlNqDUfoISQm2NQqa-rziEbkM/edit?usp=sharing</t>
  </si>
  <si>
    <t>https://docs.google.com/spreadsheets/d/1OKmJoUsiBmDQs9kzHALlazrCw9jvDV63u96m15FOdtk/edit#gid=735521989</t>
  </si>
  <si>
    <t>https://docs.google.com/spreadsheets/d/1qSV7FhykQv4FOves8vggoVviw_DgDpM00QrMVukKM-Y/edit#gid=1996311398</t>
  </si>
  <si>
    <t>https://docs.google.com/spreadsheets/d/1mEz-S5Pl16qlR3f3F5BD8qrTis4tEJjT13G0MvyglZo/edit#gid=0</t>
  </si>
  <si>
    <t>https://docs.google.com/spreadsheets/d/1RI-SuvY51e-Lw9U8VnBQVTro07WB-BoLFVT09zwCj7E/edit#gid=402334606</t>
  </si>
  <si>
    <t>https://docs.google.com/spreadsheets/d/1B6N7R4FrT2KOhrKF85mZvPvHJncViXnbHPAsTdpWlbE/edit</t>
  </si>
  <si>
    <t>https://drive.google.com/drive/folders/0B58qZqoaMo-ETDVPWXl4OVA0c28</t>
  </si>
  <si>
    <t>https://drive.google.com/open?id=1Bv8PI0wSQPixHFBe2idd7qDDEPKAxFTeIp4aL7Itc10</t>
  </si>
  <si>
    <t>https://docs.google.com/spreadsheets/d/1SO1AcZJaHjrVNc09Bii26NBa8MJJWVen_rub09bon0M/edit#gid=1298457610</t>
  </si>
  <si>
    <t>GS9</t>
  </si>
  <si>
    <t>MV206</t>
  </si>
  <si>
    <t>Komanndoo</t>
  </si>
  <si>
    <t>https://docs.google.com/spreadsheets/d/1qxC7wWlPuGeWoGAx74QLZ6vcKt53jP9vpqfsOjXn3Ro/edit#gid=2129239104</t>
  </si>
  <si>
    <t>https://docs.google.com/a/moe.gov.mv/spreadsheets/d/1gMPbNBjq0a2xSrK79IGqxgHiP1u1fgDVCBBVOz_mlnk/edit?usp=sharing</t>
  </si>
  <si>
    <t>https://docs.google.com/spreadsheets/d/1a9dohKQRsX7q0njMDSF7UVUVQHHqiq9wfI-YvqeKckg/edit#gid=0</t>
  </si>
  <si>
    <t>https://docs.google.com/spreadsheets/d/1X3mC86HaeIu266ClQVRb9RUMkYegYDSP8jpzNFcOw9Q/edit#gid=760106864</t>
  </si>
  <si>
    <t>https://docs.google.com/spreadsheets/d/1Q6khgOt-wES6y4IsTW_lSlD_fWCOdbjXBtQQK77oe1U/edit#gid=0</t>
  </si>
  <si>
    <t>https://docs.google.com/spreadsheets/d/1341zfXWm-qGS5-JtkyE8UpTEQ50XfH-YGRDnRncHG74/edit#gid=1051800186</t>
  </si>
  <si>
    <t>https://docs.google.com/spreadsheets/d/1Htm9X8mrRMLatjG2kpCR7PBya9vX8xJaMx_BxxvhxjE/edit</t>
  </si>
  <si>
    <t>https://drive.google.com/drive/folders/0B9G3xdossbM0TzVLNHJ2WVBTc28</t>
  </si>
  <si>
    <t>https://docs.google.com/spreadsheets/d/1JgOBhoqN0Vr2IteS9VrObwuURE-uiqfwKl16xb8WS2c/edit#gid=0</t>
  </si>
  <si>
    <t>https://docs.google.com/spreadsheets/d/1PIMtUTNw-xVgSQ8NzM3j6ZWmTUQUC0x9s0sRrxcqq-Y/edit#gid=191371762</t>
  </si>
  <si>
    <t>GS34</t>
  </si>
  <si>
    <t>MV207</t>
  </si>
  <si>
    <t>Kanditheem</t>
  </si>
  <si>
    <t>https://docs.google.com/spreadsheets/d/1ogX3PDSB3509pLjReOryW7b9ccWqideQW6hTu48HXs0/edit#gid=910461609</t>
  </si>
  <si>
    <t>https://docs.google.com/a/moe.gov.mv/spreadsheets/d/13qcCmjgx0zWaLDjhlUcq2vqFXTAJPgunMSrZePZe9UY/edit?usp=sharing</t>
  </si>
  <si>
    <t>https://docs.google.com/spreadsheets/d/1Vc-oklYIp2oTRgt69Lk26lYDYIE9eCzyx4uu3zhIVig/edit#gid=735521989</t>
  </si>
  <si>
    <t>https://docs.google.com/spreadsheets/d/1bakyfbqrNOpMO23NFRuTf5AeLtavnS6EanShZ85DqJk/edit#gid=1996311398</t>
  </si>
  <si>
    <t>https://docs.google.com/spreadsheets/d/1EZIsxego1mYTMyG62kwqnFdh4uppbVrPTzMaY5bFShU/edit#gid=0</t>
  </si>
  <si>
    <t>https://docs.google.com/spreadsheets/d/1M5LrKevjkfKwsYgTHPzAXP1OzCvrVh16vh7c_uUebzs/edit#gid=846153417</t>
  </si>
  <si>
    <t>https://docs.google.com/spreadsheets/d/1joMMEjUuTyFhAaAtJ_N6QngGtP_4tRPxSBLw0y6yY9U/edit#gid=0</t>
  </si>
  <si>
    <t>https://docs.google.com/spreadsheets/d/1K2JTPXd-_0p4-l87mz13jFXQhGOxNUlrMPG0zKHGG0o/edit#gid=1881069524</t>
  </si>
  <si>
    <t>https://docs.google.com/spreadsheets/d/1aaI1zPZNmv5X6kdJWBE9eKVICxxxxABQNpH5IiQ91C8/edit#gid=708023561</t>
  </si>
  <si>
    <t>GS108</t>
  </si>
  <si>
    <t>MV223</t>
  </si>
  <si>
    <t>Feevaku</t>
  </si>
  <si>
    <t>Feevaku School - GS108</t>
  </si>
  <si>
    <t>https://docs.google.com/spreadsheets/d/1VbYPj4lnf0GsPHZ70fk0Jfb3i7YE2Ii5_QjP-PFLyDI/edit#gid=910461609</t>
  </si>
  <si>
    <t>https://docs.google.com/a/moe.gov.mv/spreadsheets/d/1xMigC_LL1xtAwt2k0Bcd_ckKYbGITd4_cyV5_fmoNyY/edit?usp=sharing</t>
  </si>
  <si>
    <t>https://docs.google.com/spreadsheets/d/1l-YaazyddzP4D_WIoIfcVF43wyetFY2xx2GlNDGHzYE/edit#gid=735521989</t>
  </si>
  <si>
    <t>https://docs.google.com/spreadsheets/d/1B202IInX7yz9ls9Vi0PANUzUQBtur-oukyAjeE-u9qk/edit#gid=1996311398</t>
  </si>
  <si>
    <t>https://docs.google.com/spreadsheets/d/1NdqUAVGmR-kYwXk4dGOQd02vm0QM84YYe1QkH-ckx-I/edit#gid=0</t>
  </si>
  <si>
    <t>https://docs.google.com/spreadsheets/d/111e3Fi0oIv0NdIV-Dv15n5VkwODdVEJpNxN3khq-ldU/edit#gid=1868551354</t>
  </si>
  <si>
    <t>https://docs.google.com/spreadsheets/d/1ssm7Kt-kq9hfOF6adhwWbejwomhKJ-hHaOIs0rADrL4/edit#gid=0</t>
  </si>
  <si>
    <t>https://drive.google.com/drive/folders/0B4jac6I9dy23bmNOaXhHaHlwYms</t>
  </si>
  <si>
    <t>https://drive.google.com/open?id=1XYdrBYDHL_-ZDGuehzF44ojlSNRG5eljHjt5RtYHB0g</t>
  </si>
  <si>
    <t>https://docs.google.com/spreadsheets/d/1KHdp0FvmEpdky75XPQ2pD26e3ah0WH_FfqRQUiqYqxA/edit#gid=1642591393</t>
  </si>
  <si>
    <t>Classes for 2017 have been added (17/01)</t>
  </si>
  <si>
    <t>GS107</t>
  </si>
  <si>
    <t>MV222</t>
  </si>
  <si>
    <t>Foakaidhoo</t>
  </si>
  <si>
    <t>https://docs.google.com/spreadsheets/d/1V4nmWg0geFi5zUeSXNqduILNnkRrzveuOj-eq9m1JhQ/edit#gid=910461609</t>
  </si>
  <si>
    <t>https://docs.google.com/a/moe.gov.mv/spreadsheets/d/1e0K7M2SvfEnfkE7ta0xjwAV05b9QmhwyyCg3zhvC3pg/edit?usp=sharing</t>
  </si>
  <si>
    <t>https://docs.google.com/spreadsheets/d/1CwE4L-EZ6e2ERtF82hk9l-oK_fwt5j1LUWri1dZHoiI/edit#gid=735521989</t>
  </si>
  <si>
    <t>https://docs.google.com/spreadsheets/d/1yhVsWdyn9P-ulY_XIGmW-OS4_Ge_WnfUGMKDqbmfN5k/edit#gid=1996311398</t>
  </si>
  <si>
    <t>https://docs.google.com/spreadsheets/d/157DKxnv3Ns5BRUAnMk-olgBuy9iOful6EUYio14Gouk/edit#gid=0</t>
  </si>
  <si>
    <t>https://docs.google.com/spreadsheets/d/1sOeU_8ICY6I68jYOGggd4yARn_OqDuU8baGeJBJl0OQ/edit#gid=518975889</t>
  </si>
  <si>
    <t>https://docs.google.com/spreadsheets/d/1bnb9XNWzXdmYYXIl-ctGwDgsKEFL84DJ9rlqMxnAs7I/edit#gid=1575980847</t>
  </si>
  <si>
    <t>https://docs.google.com/spreadsheets/d/1nLlGVSt-BQe0NtuLQ7sRLpKONxkWtBpXTuZG5AwVZu8/edit</t>
  </si>
  <si>
    <t>https://docs.google.com/spreadsheets/d/1PW2WSPEjuE_WBX_hGb-PShrjUUnIJ6OeRX-3Z7aY4O8/edit?usp=sharing</t>
  </si>
  <si>
    <t>https://docs.google.com/spreadsheets/d/1EdqfBFZrES26kXR26sPoBlWGSJuyklaTxbf_9Wza6wI/edit#gid=760180669</t>
  </si>
  <si>
    <t>GS69</t>
  </si>
  <si>
    <t>MV212</t>
  </si>
  <si>
    <t>Milandhoo</t>
  </si>
  <si>
    <t>https://docs.google.com/spreadsheets/d/1FrVIGBHznUD0-R_Us5GFCnq1hXI1AuQSg0ZuFcNPzgA/edit#gid=1403140184</t>
  </si>
  <si>
    <t>https://docs.google.com/a/moe.gov.mv/spreadsheets/d/1Qv9tKLLCaw-4OZkzcoy9F-RXPMi7KCuZZ6tVJn85jr8/edit?usp=sharing</t>
  </si>
  <si>
    <t>https://docs.google.com/spreadsheets/d/1ddnDQ_FtNcfW8N5qvTLN6ZtgBpLhle6wc0ySZpYi6dU/edit#gid=735521989</t>
  </si>
  <si>
    <t>https://docs.google.com/spreadsheets/d/1o5fOT3WNbl5qPhyF-idZ6NrRCxyP8tU8WtjgMy_jX-M/edit#gid=1996311398</t>
  </si>
  <si>
    <t>https://docs.google.com/spreadsheets/d/1iCokyxvorS0ZDcvHLuyrRswCiBubqwMbfscwXCVvoKA/edit#gid=0</t>
  </si>
  <si>
    <t>https://docs.google.com/spreadsheets/d/1LOuzMxTdM5xS1YDpSJPs3fNFT7UKmyFmlHKzyYm9cMc/edit#gid=49972065</t>
  </si>
  <si>
    <t>https://docs.google.com/spreadsheets/d/1LaPiaPJJ_5VcZk24K4E00g8HZe06IlhWQmdmXfF06RU/edit</t>
  </si>
  <si>
    <t>Grade 12</t>
  </si>
  <si>
    <t>https://drive.google.com/open?id=13qaRSZhyGGsVnoWhtzbJ2aVaY6Pw2RJ8-ryEL-1ExKI</t>
  </si>
  <si>
    <t>https://docs.google.com/spreadsheets/d/1kTEr-XKIJhhzYq8iqzW_Y97avoSFHULC6F6UNZRAafE/edit#gid=881355408</t>
  </si>
  <si>
    <t>GS103</t>
  </si>
  <si>
    <t>MV248</t>
  </si>
  <si>
    <t>Bileyffahi</t>
  </si>
  <si>
    <t>Bileyfahee School - GS103</t>
  </si>
  <si>
    <t>https://docs.google.com/spreadsheets/d/1zUyNT_XmcpT9KgNm3wKGWeuvxh8cZfEgncHE6_NcrSQ/edit#gid=910461609</t>
  </si>
  <si>
    <t>https://docs.google.com/a/moe.gov.mv/spreadsheets/d/1D41Otypun4jMsbeFkuT53xzFQQdYmrtTGo_gUDayLmo/edit?usp=sharing</t>
  </si>
  <si>
    <t>https://docs.google.com/spreadsheets/d/19xeblZmVhuXbPGiWnDe9wqb6XYtRC3iTaXsieRfF_2A/edit#gid=735521989</t>
  </si>
  <si>
    <t>https://docs.google.com/spreadsheets/d/19dBuAJHdNT31uS0wnG6V0PDp8y5h5XoeWnTpntUy1lA/edit#gid=1996311398</t>
  </si>
  <si>
    <t>https://docs.google.com/spreadsheets/d/1ogAFNJcjH-NjwYFERJYv7ytzeVCUAviznLX-_CHVFtM/edit#gid=0</t>
  </si>
  <si>
    <t>https://docs.google.com/spreadsheets/d/1fk2uvI38vxEWSeBs_vzk-_sTGWgjcpmbOla7_duWvsE/edit#gid=1786971686</t>
  </si>
  <si>
    <t>https://docs.google.com/spreadsheets/d/1swg_0jrpQupeHQ_hZA1aG90mFAvHghkczMXRcRszorg/edit#gid=1575980847</t>
  </si>
  <si>
    <t>https://docs.google.com/spreadsheets/d/13uzByJu7qGF2PTMWrXU0_gSvhYwtPgfVWGV30hO6k88/edit#gid=0</t>
  </si>
  <si>
    <t>https://docs.google.com/spreadsheets/d/1RU0o0qUhRC58wgamXjQnzQ2pRuTWFZj3yAby0zEmvFw/edit#gid=0</t>
  </si>
  <si>
    <t>https://docs.google.com/spreadsheets/d/14pes2ryiJRBJOsKV5Vh0z7yyPAvfHrffV8m7MoV4oWw/edit#gid=918770655</t>
  </si>
  <si>
    <t>GS109</t>
  </si>
  <si>
    <t>MV249</t>
  </si>
  <si>
    <t>Feydhoo</t>
  </si>
  <si>
    <t>Feydhoo School - GS109</t>
  </si>
  <si>
    <t>https://docs.google.com/spreadsheets/d/1mk6aL7b9tNkF6_fxxmpXU7Ye9xZMv60Z-ieDwAevGKs/edit#gid=910461609</t>
  </si>
  <si>
    <t>https://docs.google.com/a/moe.gov.mv/spreadsheets/d/1W-q6ApkE4SxqlFYMIkoU6rYNT4QXO2QKddOgnhU4ubM/edit?usp=sharing</t>
  </si>
  <si>
    <t>https://docs.google.com/spreadsheets/d/1UXyD5RiyF7bvrQS99OF4RoFa0CmmrfEQmxpUKZGD4vk/edit#gid=735521989</t>
  </si>
  <si>
    <t>https://docs.google.com/spreadsheets/d/1OwAfSbL24Vz345GKQSBxuv4z1NQsBPt8WNMDo4Gd2JY/edit#gid=1996311398</t>
  </si>
  <si>
    <t>https://docs.google.com/spreadsheets/d/1HiEVkUXalSZCXbISIWZszOiRyStEM7PzpKg4WcxhIEY/edit#gid=0</t>
  </si>
  <si>
    <t>https://docs.google.com/spreadsheets/d/1YFw62iJ3WbuF2e4j_i8IGod8LN4XngwuRkYsUaX8hbk/edit#gid=1754834647</t>
  </si>
  <si>
    <t>https://docs.google.com/spreadsheets/d/1IVxDJbSSMocwEVa3jbQPI_G8rBpOhJoOyU3ZdAZAlX8/edit</t>
  </si>
  <si>
    <t>https://docs.google.com/spreadsheets/d/16OSpHggLBMvI6pjoHkkLI0iuL1zhot8tlr0oL6pgHbc/edit#gid=0</t>
  </si>
  <si>
    <t>https://docs.google.com/spreadsheets/d/10XvDCpX42i2vLf7b5WdCJ_FNTKdgGp33tHoKrbcqx-M/edit#gid=1808253094</t>
  </si>
  <si>
    <t>GS110</t>
  </si>
  <si>
    <t>MV250</t>
  </si>
  <si>
    <t>Goidhoo</t>
  </si>
  <si>
    <t>Goidhoo School - GS110</t>
  </si>
  <si>
    <t>https://docs.google.com/spreadsheets/d/1h9ypsfw7jxt5SmEw4H_xymQ4S5J2NP7TORipiQ8lchE/edit#gid=1403140184</t>
  </si>
  <si>
    <t>https://docs.google.com/a/moe.gov.mv/spreadsheets/d/1WbeyO7odCYLeG8-70c23lmrd31YuHsSpevp-OYFKCEQ/edit?usp=sharing</t>
  </si>
  <si>
    <t>https://docs.google.com/spreadsheets/d/14hBj2izK4hc1nEUsncfM88fDqYvddZbf7417h3IGP8g/edit#gid=735521989</t>
  </si>
  <si>
    <t>https://docs.google.com/spreadsheets/d/1aXevp9yiC2SH6G9ufQdvnppXi4i1N7HT7ldbVeRdtDU/edit#gid=1996311398</t>
  </si>
  <si>
    <t>https://docs.google.com/spreadsheets/d/1SD5oDgCrkUCMpqX5EGEvxdxfvdgNKtzN1BCS8HeF7x8/edit#gid=1637726319</t>
  </si>
  <si>
    <t>https://docs.google.com/spreadsheets/d/1V5yxo8dgoIaCdBP-5iQO0S6RFnQZCSNs_OTLVIDLHjs/edit#gid=1817216755</t>
  </si>
  <si>
    <t>Librarian</t>
  </si>
  <si>
    <t>KS</t>
  </si>
  <si>
    <t>https://docs.google.com/spreadsheets/d/1DuoQZb-E9sbbg4Txym3W9UUxFUgFxq_JTLXFiGXuBto/edit#gid=0</t>
  </si>
  <si>
    <t>https://docs.google.com/spreadsheets/d/1AK0Yqk6RiLfEugSGUlAJ0Do9q2coQ62ufMzUpBQV6OI/edit#gid=0</t>
  </si>
  <si>
    <t>https://docs.google.com/spreadsheets/d/1E_fzLdrB7JCnbJ43REGsRndoa76pWD_O9F4biMjSHJU/edit#gid=721899008</t>
  </si>
  <si>
    <t>Classes for 2017 have been added (03/01)</t>
  </si>
  <si>
    <t>GS104</t>
  </si>
  <si>
    <t>MV240</t>
  </si>
  <si>
    <t>Lhaimagu</t>
  </si>
  <si>
    <t>Lhaimagu School - GS104</t>
  </si>
  <si>
    <t>https://docs.google.com/spreadsheets/d/1BdjCFBTdu4MWWXj_BBG2xf59HxlcdNVkJbD2JeVEnyw/edit#gid=910461609</t>
  </si>
  <si>
    <t>https://docs.google.com/a/moe.gov.mv/spreadsheets/d/1JBs2a7ifrgPMYRcTMoKEwuQ-e0NZY8ojyFzEbrhGmIE/edit?usp=sharing</t>
  </si>
  <si>
    <t>https://docs.google.com/spreadsheets/d/1rXiz_K7XA0taCHBmIZRdDxyEPw1QrSauJ9F050TMnNk/edit#gid=735521989</t>
  </si>
  <si>
    <t>https://docs.google.com/spreadsheets/d/1d4uY_eBlUeFD9NDglpMPNyLeXJ-xCVClXrGnPNI-CI0/edit#gid=1996311398</t>
  </si>
  <si>
    <t>https://docs.google.com/spreadsheets/d/1gEjIKMnyehSAK2RV7iUjAF-t4QgtOwvX_k0SxcglQ6M/edit#gid=0</t>
  </si>
  <si>
    <t>https://docs.google.com/spreadsheets/d/1k6lcTCFTkHhQlSdFCWDnXiSBrY5hFxmga-4DgUcjNLo/edit#gid=1572519923</t>
  </si>
  <si>
    <t>https://docs.google.com/spreadsheets/d/1mDjzZUcfBxk7EwiNGA8D9oaW63WQS7majH-6Bx47vJY/edit#gid=1575980847</t>
  </si>
  <si>
    <t>https://drive.google.com/open?id=1qfoq3TA-NO4Jdr78h3kHO2K3JjBCoC8yeL84ISHZqVk</t>
  </si>
  <si>
    <t>https://docs.google.com/spreadsheets/d/1sFo33ocrd2nfH-m6-SPNS-zrfI0ml3Dgv9im4p382WY/edit#gid=1309823922</t>
  </si>
  <si>
    <t>GS101</t>
  </si>
  <si>
    <t>MV251</t>
  </si>
  <si>
    <t>Narudhoo</t>
  </si>
  <si>
    <t>Narudhoo School - GS101</t>
  </si>
  <si>
    <t>https://docs.google.com/spreadsheets/d/1xS8LKk8FUwTC0WtTpFuO2fEDgJs6PyxfvAFAPaqM7SU/edit#gid=1403140184</t>
  </si>
  <si>
    <t>https://docs.google.com/a/moe.gov.mv/spreadsheets/d/1wOZB1HfoJ9E-QmZXbCBWEHL66YYLotEwxZmbCxP4F50/edit?usp=sharing</t>
  </si>
  <si>
    <t>https://docs.google.com/spreadsheets/d/1nmfgEnbP2axv6mtEdq1TRCcbWQnbCpCRdMN2vfrCmUU/edit#gid=735521989</t>
  </si>
  <si>
    <t>MAI</t>
  </si>
  <si>
    <t>https://docs.google.com/spreadsheets/d/1FNk0isTqPnvv3b0HjeG6upBs4Ym0HEkM9NNuVphyZUE/edit#gid=1996311398</t>
  </si>
  <si>
    <t>https://docs.google.com/spreadsheets/d/1fkFLlQoI2vNuLHlU-722u9KutzjcWMgcp8-egVQm0Ck/edit#gid=0</t>
  </si>
  <si>
    <t>https://docs.google.com/spreadsheets/d/1yfpo3MO1l3fRgCIcX37RYfvMcb4jIBB-jCyLHVC0sb4/edit#gid=986367607</t>
  </si>
  <si>
    <t>https://docs.google.com/spreadsheets/d/1FIvWWKZqqcs46tTrZRfuTR_vF2ucUAnQJZeuZESwvW8/edit</t>
  </si>
  <si>
    <t>https://docs.google.com/spreadsheets/d/1GAnvcIZIIme8ATWwx74ISuRlUQ5Fx-j8XJq8MEFMwA0/edit#gid=0</t>
  </si>
  <si>
    <t>https://docs.google.com/spreadsheets/d/1cyCI3uxpbBTvC5_zmuw6UmE1ZxFbqOgi4o_bsSeQ8pw/edit#gid=303623867</t>
  </si>
  <si>
    <t>GS102</t>
  </si>
  <si>
    <t>MV252</t>
  </si>
  <si>
    <t>Noomara</t>
  </si>
  <si>
    <t>Noomaraa School - GS102</t>
  </si>
  <si>
    <t>https://docs.google.com/spreadsheets/d/1tvsVTCJUjH0i5gKdXbGvWT6OUXWekAEsZF8BNGlr0sw/edit#gid=1403140184</t>
  </si>
  <si>
    <t>https://docs.google.com/a/moe.gov.mv/spreadsheets/d/1eFXNviEH9gvgf43LTh-yNs64GFUTYWno5vb4bszJcXo/edit?usp=sharing</t>
  </si>
  <si>
    <t>https://docs.google.com/spreadsheets/d/1KOJFi-5VT9ulc_jBO5y7NIn2iZ9EiBasviBE72BiDAw/edit#gid=735521989</t>
  </si>
  <si>
    <t>https://docs.google.com/spreadsheets/d/16SPMyWaJqyTHjlre4ZoesevQlD285tNDI6zR2d1BD48/edit#gid=1996311398</t>
  </si>
  <si>
    <t>https://docs.google.com/spreadsheets/d/16ZXQ1dFHBk-8zQiCYeVPUqjqKgyeQoSb4zsnOVt-k-0/edit#gid=0</t>
  </si>
  <si>
    <t>https://docs.google.com/spreadsheets/d/1qtQbv-C8NIoAI4aY20h6FcuHceVAocbx7qwniphaK6U/edit#gid=1420644679</t>
  </si>
  <si>
    <t>https://docs.google.com/spreadsheets/d/1YThdmyqs1SgTWP0gSAJ5NnZPRJcqPYt3FGECGRZspes/edit</t>
  </si>
  <si>
    <t>https://docs.google.com/a/moe.gov.mv/spreadsheets/d/1XuBMPDE2UUrFlHy13M0AOS_N4Yc6O-rTsNuklJI-mFo/edit?usp=sharing</t>
  </si>
  <si>
    <t>https://docs.google.com/spreadsheets/d/1Up4adRbI6Zs2Dhejg2C7QkIOidU9k_cvODHahCWWtnY/edit#gid=1094625504</t>
  </si>
  <si>
    <t>GS59</t>
  </si>
  <si>
    <t>MV213</t>
  </si>
  <si>
    <t>Funadhoo</t>
  </si>
  <si>
    <t>Funadhoo School - GS59</t>
  </si>
  <si>
    <t>https://docs.google.com/spreadsheets/d/1Tj6_KPcUljwFAx-bXSsbwLYGyFiskxGGzU5NmNVwzJI/edit#gid=1403140184</t>
  </si>
  <si>
    <t>https://docs.google.com/a/moe.gov.mv/spreadsheets/d/1GpsbUXm9mzIcSALsI5co507mg_ZUy62QvbC49errXuU/edit?usp=sharing</t>
  </si>
  <si>
    <t>https://docs.google.com/spreadsheets/d/1XZjAfBZfb3rPB8MR12Zs5ulCae9Mk4fMqpGCHMsUShA/edit#gid=735521989</t>
  </si>
  <si>
    <t>https://docs.google.com/spreadsheets/d/1K9iqyIZZPl0U1S4-oVI4NijUUVvKGflM1tDy2rjcxUw/edit#gid=1996311398</t>
  </si>
  <si>
    <t>https://docs.google.com/spreadsheets/d/1yaZt_XH5Q8LbV79U_2XCmSwVUIFDPZb4k5eZq9Rfdeo/edit#gid=0</t>
  </si>
  <si>
    <t>https://docs.google.com/spreadsheets/d/14Oj8z6pd8AYnzeIfWCw8H49JzX4b9GVPlk3GyZ14gCI/edit#gid=463850919</t>
  </si>
  <si>
    <t>Grade 11</t>
  </si>
  <si>
    <t>https://docs.google.com/spreadsheets/d/1HYVAeb_Azqv0YGnZ3TI08zM3Xv8wP6Pr60GI-jSwxtA/edit#gid=0</t>
  </si>
  <si>
    <t>https://drive.google.com/open?id=1YoHyxDPcHotEK4J2obnqAHl14uAxgZpRp8mPL2oWj2A</t>
  </si>
  <si>
    <t>https://docs.google.com/spreadsheets/d/1GZthz3_doI0vx4prtSl47IEHVnFpyatD4bEPvDVfxAM/edit#gid=746051544</t>
  </si>
  <si>
    <t>GS106</t>
  </si>
  <si>
    <t>MV230</t>
  </si>
  <si>
    <t>Maau'ngoodhoo</t>
  </si>
  <si>
    <t>Maaungoodhoo School - GS106</t>
  </si>
  <si>
    <t>https://docs.google.com/spreadsheets/d/1AaWwL5YcTaJQ9MjYCvs474p-Fd7zpDpjhWfTfmGyeSY/edit#gid=2129239104</t>
  </si>
  <si>
    <t>https://docs.google.com/a/moe.gov.mv/spreadsheets/d/1k2DfKxR3CPVWOHv7SPHaELOmt1GPi54Nav8-086V2ME/edit?usp=sharing</t>
  </si>
  <si>
    <t>https://docs.google.com/a/moe.gov.mv/spreadsheets/d/1h0TxSnIenn2RPulw0DJYU0SxZIFH7Ft6gbcSB9UmmnY/edit?usp=drive_web</t>
  </si>
  <si>
    <t>https://docs.google.com/spreadsheets/d/1p7DJ4TpFecr77x2eR1U_vMFumsDxs5DX9Jv6KH4SQ5Y/edit#gid=1996311398</t>
  </si>
  <si>
    <t>https://docs.google.com/spreadsheets/d/1eAX0O9wP5sf1AoI0hmfA7Wkak7AbgwcVQ1ITj8pNSIQ/edit#gid=1302056772</t>
  </si>
  <si>
    <t>https://docs.google.com/spreadsheets/d/1ifl0dsLBP80nKt-3taWM_It1oAd-oZYDy4E2A9InV-c/edit#gid=1410580347</t>
  </si>
  <si>
    <t>https://docs.google.com/spreadsheets/d/1jG3q-VT_VdICuXO76hqO7ZVpyKtdD9Cm2TeI3kEuteU/edit</t>
  </si>
  <si>
    <t>https://drive.google.com/open?id=0B0vi94dPMnEtOHVwM3lSQUZydmc</t>
  </si>
  <si>
    <t>https://docs.google.com/spreadsheets/d/1bjNkXmQnr4k1liBXaZ_BBBDkyMJna1e9LcBYn6oN2rQ/edit?usp=sharing</t>
  </si>
  <si>
    <t>https://docs.google.com/spreadsheets/d/1M8f4O6OIuSSDnnmTpPblkGn_ILY45ODrQlI2bW5o2zw/edit#gid=1394389046</t>
  </si>
  <si>
    <t>GS07</t>
  </si>
  <si>
    <t>MV209</t>
  </si>
  <si>
    <t>North Central</t>
  </si>
  <si>
    <t>N</t>
  </si>
  <si>
    <t>Velidhoo</t>
  </si>
  <si>
    <t>N. Atoll Education Centre - GS07</t>
  </si>
  <si>
    <t>https://docs.google.com/spreadsheets/d/1XHh0XH6Nc9NQwMEFm_aRI8LppL_LJI-ZokQOQU2Zmr4/edit#gid=1403140184</t>
  </si>
  <si>
    <t>https://docs.google.com/a/moe.gov.mv/spreadsheets/d/1n3NB9yiZymHxVAw5vKxV1JX-27gM44UK2wiTdyhwX8I/edit?usp=sharing</t>
  </si>
  <si>
    <t>https://docs.google.com/spreadsheets/d/1QLoxXOJ4Y1EzEjCUXQ75e5FuKJeLiWWLM7mZEoyMlUU/edit#gid=735521989</t>
  </si>
  <si>
    <t>https://docs.google.com/spreadsheets/d/1Nwi60uvHTgAJtBAqE3of5HJdaHdyG-f_ig0nO_lFeFM/edit#gid=1996311398</t>
  </si>
  <si>
    <t>https://docs.google.com/spreadsheets/d/1lqMCWMjZjgpTCrKFHa_UagF8P9w4vYj02k7auo7-vIk/edit#gid=1881069524</t>
  </si>
  <si>
    <t>https://docs.google.com/spreadsheets/d/1ZpnouUmm1A92JIhtUxkHw_aI1nSIpMsPcuUWW5nIx6o/edit#gid=508914632</t>
  </si>
  <si>
    <t>https://docs.google.com/spreadsheets/d/1m--cTesRmMp-D13QlWtq2TOYLHjPSoDGqUCTQFm_VDA/edit#gid=0</t>
  </si>
  <si>
    <t>https://drive.google.com/open?id=0B5Y6iMD8HcIwYlB0a0NOR1BGcms</t>
  </si>
  <si>
    <t>https://docs.google.com/spreadsheets/d/13LhADXgxdzKCseClEpn-OXTmrt6CYFguAKY62b1Ec3Q/edit?usp=sharing</t>
  </si>
  <si>
    <t>https://docs.google.com/spreadsheets/d/1sVwAi_pLQrdyE0LH3GKJgTZW98PGtT837rtuh_RJ-B8/edit#gid=14353133</t>
  </si>
  <si>
    <t>GS35</t>
  </si>
  <si>
    <t>MV210</t>
  </si>
  <si>
    <t>Manadhoo</t>
  </si>
  <si>
    <t>https://docs.google.com/spreadsheets/d/1yKjAh25FRW1Ct6ipe9wh2cWNvbth7rEgpnrY2Ch4eaY/edit#gid=1403140184</t>
  </si>
  <si>
    <t>https://docs.google.com/a/moe.gov.mv/spreadsheets/d/1blXn5ZiwPZCSK-5o5MYsFoSQ38nf5Nn3Yl1jmh9no7g/edit?usp=sharing</t>
  </si>
  <si>
    <t>https://docs.google.com/spreadsheets/d/1Mz6Td0bMOIafJDEpzSPU7G1MU-dPxAPe5octlZ0JMfs/edit#gid=735521989</t>
  </si>
  <si>
    <t>https://docs.google.com/spreadsheets/d/1sl_ZfeC-SCnlZqaYjCuD44OAojKYqEjh_mOBkPHObwI/edit#gid=1996311398</t>
  </si>
  <si>
    <t>https://docs.google.com/spreadsheets/d/1t472J5MJxzX-yE796crgMOzBzmXwTyt-msAAtvD8M_M/edit#gid=1637726319</t>
  </si>
  <si>
    <t>https://docs.google.com/spreadsheets/d/1s_SBsGgeaEKmfMurUk0QkmYOmuwOQCB61R4IMPG7NTU/edit#gid=1272557558</t>
  </si>
  <si>
    <t>https://docs.google.com/spreadsheets/d/1vT4KI8BjV09FLXE7iUhr2SSp9sXtWPHaqZXa8zEwzuE/edit#gid=1060184755</t>
  </si>
  <si>
    <t>https://docs.google.com/spreadsheets/d/1SpCDNGKC08YlGEA1pvyQNtyO7dJ9fK2hStQ8KueiqHI/edit</t>
  </si>
  <si>
    <t>https://drive.google.com/drive/folders/0B9QmSVj9mQh3MTlaY05ycUlWaFE</t>
  </si>
  <si>
    <t>https://drive.google.com/open?id=1sog37N3vriJ7JXIoR2PQqbiWo_HOIA5bJJrPW22acFQ</t>
  </si>
  <si>
    <t>https://docs.google.com/spreadsheets/d/1FkVTvqXzmclK63rtoE1fMA0bpAef304HqT8CiE7X_Uk/edit#gid=978353785</t>
  </si>
  <si>
    <t>GS118</t>
  </si>
  <si>
    <t>Fodhdhoo</t>
  </si>
  <si>
    <t>Fodhdhoo School - GS118</t>
  </si>
  <si>
    <t>https://docs.google.com/spreadsheets/d/1otBBIhCPIsT2f3frp7RAO0dlYaS1tlDvw7CuRu48Eig/edit#gid=2129239104</t>
  </si>
  <si>
    <t>https://docs.google.com/spreadsheets/d/1oJl16NSswxqrc7iIkoTGh0g9-UHtjL-WBgVronV0whQ/edit#gid=735521989</t>
  </si>
  <si>
    <t>https://docs.google.com/spreadsheets/d/1dGAHsLT5ARlvcN9SneRgyR7zC7TDbad8kT14FzxF52Q/edit#gid=1109084089</t>
  </si>
  <si>
    <t>https://drive.google.com/open?id=1QbdnRZkjXN6tE5qLFnVwjvmJ4k1LyXCoRaQ86e5kY_w</t>
  </si>
  <si>
    <t>https://docs.google.com/spreadsheets/d/1VmqABiyCRqYu8HlKz9-bjYlp3oZyn2Y8whxkE2qqEBc/edit#gid=2110926781</t>
  </si>
  <si>
    <t>GS111</t>
  </si>
  <si>
    <t>MV284</t>
  </si>
  <si>
    <t>Henbadhoo</t>
  </si>
  <si>
    <t>Henbadhoo School - GS111</t>
  </si>
  <si>
    <t>https://docs.google.com/spreadsheets/d/1Gp2LdL4_SQQA3jJGnfzbWb0CdWPEOIbc-jF1j04D1NU/edit#gid=1996311398</t>
  </si>
  <si>
    <t>https://docs.google.com/a/moe.gov.mv/spreadsheets/d/1bTfXYY_hMUwFcctOEzk24z4xHuMPFEkx0VRwGtiCGjo/edit?usp=sharing</t>
  </si>
  <si>
    <t>https://docs.google.com/spreadsheets/d/1IX3Yem322CsUrkL-cyivFyvm3-WlZ6caCBFcQzF1b5I/edit#gid=735521989</t>
  </si>
  <si>
    <t>https://docs.google.com/spreadsheets/d/13QrCwg796qqbms098hybrav1f5YiM6kk5Zq0A0wlhlQ/edit#gid=1996311398</t>
  </si>
  <si>
    <t>https://docs.google.com/spreadsheets/d/1Q-qKAJpuzw_JnIqrLSqpBSwgjOh8j3uosu9XUsXtXUk/edit#gid=1881069524</t>
  </si>
  <si>
    <t>https://docs.google.com/spreadsheets/d/1_J6rZE5E-9GGLyUPRr8eoRD0RDLJUaObaiyV2s0mHqs/edit#gid=1072088667</t>
  </si>
  <si>
    <t>https://docs.google.com/spreadsheets/d/1DDYYyObnpHplk6dfeaC23IGiApx-oFJXQRaMRiHUtkU/edit#gid=1060184755</t>
  </si>
  <si>
    <t>https://docs.google.com/spreadsheets/d/1LfIqIFWTbCEmYUAAe8CErhEJ0Tx_TGA0zB-jmI4zyDs/edit#gid=0</t>
  </si>
  <si>
    <t>https://drive.google.com/open?id=12WQpuVr3qHIqOY_pduQync37SyCR1UGJOaA9y3mSQeQ</t>
  </si>
  <si>
    <t>https://docs.google.com/spreadsheets/d/1Vl_tZRoMuoLVnmatZrmbPGdi_jYhTuKzHE5YtoT-nKk/edit#gid=2044209744</t>
  </si>
  <si>
    <t>GS47</t>
  </si>
  <si>
    <t>MV211</t>
  </si>
  <si>
    <t>Holhudhoo</t>
  </si>
  <si>
    <t>https://docs.google.com/spreadsheets/d/1E7pWJz6ijgKYqS6toWDTIIexGS3YAT-VLC87DwzJA_g/edit#gid=1403140184</t>
  </si>
  <si>
    <t>https://docs.google.com/a/moe.gov.mv/spreadsheets/d/1HvjXWIp8P7kPY-7ePc32be2-YMdZCQy_oRlXwwnZsE0/edit?usp=sharing</t>
  </si>
  <si>
    <t>https://docs.google.com/spreadsheets/d/17e3sRFsYe91AAecAp_0VUtILrKpxbs9QY7LesEpqIks/edit#gid=735521989</t>
  </si>
  <si>
    <t>https://docs.google.com/spreadsheets/d/1Vvb-oK_I7lu45khFs-i4c9YtGVs0HQpc-fRBpKGj3DM/edit#gid=1996311398</t>
  </si>
  <si>
    <t>https://docs.google.com/spreadsheets/d/13HxlLF4JxGShyG5DNHh1lICuIL5BxQxeSHp7cyZo4JQ/edit#gid=0</t>
  </si>
  <si>
    <t>https://docs.google.com/spreadsheets/d/1-j7vEB2wcPOvfnIffc6YUfXld1f3jGMUwMPqOGwgUTI/edit#gid=412483448</t>
  </si>
  <si>
    <t>https://docs.google.com/spreadsheets/d/1DH6x8fWKG2Y5VGYT1JymBgyIztNPXkVJNuOJUAp3fp8/edit#gid=1060184755</t>
  </si>
  <si>
    <t>https://docs.google.com/spreadsheets/d/1tKkWIjg7MAfQ61WpJx3h2ZROIDiYLoXhp2DRQDZcHLE/edit#gid=0</t>
  </si>
  <si>
    <t>https://drive.google.com/drive/folders/0Bz6NR634ZWIDeHgtOFhtaWpyMnM</t>
  </si>
  <si>
    <t>https://drive.google.com/open?id=1ddPgCHNlDBPW-_KpIHGIwddSsoHqOrGM_9KNu5Rbftc</t>
  </si>
  <si>
    <t>https://docs.google.com/spreadsheets/d/138avEMhDbMkM5UKifzC3CZUY3NQJOqK1FVBSf7sCP2Q/edit#gid=783748713</t>
  </si>
  <si>
    <t>GS67</t>
  </si>
  <si>
    <t>MV231</t>
  </si>
  <si>
    <t>Kendhikulhudhoo</t>
  </si>
  <si>
    <t>Kendhikulhudhoo School - GS67</t>
  </si>
  <si>
    <t>https://docs.google.com/spreadsheets/d/12UCRJpmfP8R9VRezRIMcqpM6uzPgsaV1mrzeqCYYJ7U/edit#gid=1403140184</t>
  </si>
  <si>
    <t>https://docs.google.com/a/moe.gov.mv/spreadsheets/d/1vJSIrrezogfV3dVX3BD7IYNVy4aW_IZ_6wpefoDqXg0/edit?usp=sharing</t>
  </si>
  <si>
    <t>https://docs.google.com/spreadsheets/d/1VauuqBDCGNCtPvG3h7t4fTcThQoAzDhaLOuhO09gHq0/edit#gid=735521989</t>
  </si>
  <si>
    <t>https://docs.google.com/spreadsheets/d/1iZevd40OPfXXFFJMKYgspGXn0ITDLc2GO5A0INLJtBo/edit#gid=1996311398</t>
  </si>
  <si>
    <t>https://docs.google.com/spreadsheets/d/1jxnmNrGG-dvmNtNUJtaOOdbFVzQShxZQ0Wk5Sash7uc/edit#gid=0</t>
  </si>
  <si>
    <t>https://docs.google.com/spreadsheets/d/1x4N_6iprRK5Q4zhHn8VhZnXAueZ_kUaJGc0vPQEgZuY/edit#gid=1103198145</t>
  </si>
  <si>
    <t>https://docs.google.com/spreadsheets/d/17KOrQF9Y6MDzxmcP7kxQaMntGFXUBtvdlOW9RX3eVg8/edit#gid=1060184755</t>
  </si>
  <si>
    <t>https://docs.google.com/spreadsheets/d/1OizAEPQT7icRktA1iXX4dXxftI2fxrEl7NGIwFChf48/edit</t>
  </si>
  <si>
    <t>https://drive.google.com/open?id=0Bxes7gupGoJVbzdMX3U4ZFpUdGM</t>
  </si>
  <si>
    <t xml:space="preserve"> https://drive.google.com/open?id=1CdqJktXcbthrEiWwz0TTGNejhrfFaWm8iAxu2RcjonM</t>
  </si>
  <si>
    <t>https://docs.google.com/spreadsheets/d/1X0o2pQocTs_0QUE1LQTBhFNBJ_AHWTqWKwdD9OOLYRg/edit#gid=1379008939</t>
  </si>
  <si>
    <t>GS113</t>
  </si>
  <si>
    <t>MV232</t>
  </si>
  <si>
    <t>Kudafaree</t>
  </si>
  <si>
    <t>Kudafaree School - Gs113</t>
  </si>
  <si>
    <t>https://docs.google.com/spreadsheets/d/1uBht4nbtd9UvSrpNyDmUmhmp4JaMl6MGl_69o_wcKF8/edit#gid=910461609</t>
  </si>
  <si>
    <t>https://docs.google.com/a/moe.gov.mv/spreadsheets/d/1zina60bpikaFBhKp3XYzTZyFjwlpowKkAcoJuQCTK2M/edit?usp=sharing</t>
  </si>
  <si>
    <t>https://docs.google.com/spreadsheets/d/1LiqZZa-9HDo0XfCgdSf6l4-pb1Q6tAw6OyvgByG-MzE/edit#gid=735521989</t>
  </si>
  <si>
    <t>https://docs.google.com/spreadsheets/d/19DUYfFfCnIXBGkXb6b19Xbtc7M3PqjLT55d_gIJRYxM/edit#gid=1996311398</t>
  </si>
  <si>
    <t>https://docs.google.com/spreadsheets/d/1X4anMmrK8-rilV3iMOHAAM_HQ6SfpjTrgZ6TzNlntOA/edit#gid=1881069524</t>
  </si>
  <si>
    <t>https://docs.google.com/spreadsheets/d/1JBBXxJne13FNqBNSxBWkxLyPzycD5fLs3Du1Hh_GtbQ/edit#gid=1638589733</t>
  </si>
  <si>
    <t>https://docs.google.com/spreadsheets/d/1z-g_MmXeCf4z6gSFm9WO8gt9TOGUAmCoPFniqK-rz0E/edit#gid=1060184755</t>
  </si>
  <si>
    <t>https://docs.google.com/spreadsheets/d/1VsS2LtLPnccGw2uPj86K67ReNmQxnlvJkH9_7B_039o/edit</t>
  </si>
  <si>
    <t>https://drive.google.com/open?id=0B4f31oqk1dvuX2JLNU4tMk8ydlU</t>
  </si>
  <si>
    <t>https://drive.google.com/open?id=1tbvArvlh0W2bvYlb7ZfkDI8mAFS4AqYKw945io0AUnI</t>
  </si>
  <si>
    <t>https://docs.google.com/spreadsheets/d/1jGZPiKvKg3Vkj9fKjc1MFzlVGmlmawgTkTAThXAZWjM/edit#gid=544474346</t>
  </si>
  <si>
    <t>GS119</t>
  </si>
  <si>
    <t>MV254</t>
  </si>
  <si>
    <t>Landhoo</t>
  </si>
  <si>
    <t>Landhoo School - GS119</t>
  </si>
  <si>
    <t>https://docs.google.com/spreadsheets/d/1jS-txEgo0BpxQE2aL85dSLr9jHOJ3DEnqAHv2Ewboes/edit#gid=910461609</t>
  </si>
  <si>
    <t>https://docs.google.com/a/moe.gov.mv/spreadsheets/d/1Hdme_l-3Wy49KS_qb75JTsm0jmTQgIJWCTfXQ44Pj3U/edit?usp=sharing</t>
  </si>
  <si>
    <t>https://docs.google.com/spreadsheets/d/12r3VrH7dVCoOcfMo7Q4DOWcagbHPwjgZPXr1b_5iNNU/edit#gid=735521989</t>
  </si>
  <si>
    <t>https://docs.google.com/spreadsheets/d/1Jm8PsX6ALknuIekt-bzF23Tysla6u-CCSgMf_zjx1vQ/edit#gid=1996311398</t>
  </si>
  <si>
    <t>https://docs.google.com/spreadsheets/d/1XIhsYIwaLXRP3I8b-xSSj4oD4sOn1hDgOJoI1YNaQfU/edit#gid=1881069524</t>
  </si>
  <si>
    <t>https://docs.google.com/spreadsheets/d/16s1rcyACF3tgh3g2wxMmrki9ncFYq8BJRQy-ENJ9dgM/edit#gid=1483453116</t>
  </si>
  <si>
    <t>https://docs.google.com/spreadsheets/d/1D-R_f5J2mQOr8Nc5eSnf4tEbZuxXiJBCPMzw0ZUK9ZQ/edit</t>
  </si>
  <si>
    <t>https://drive.google.com/open?id=0BzoEIFsQ6ZWISklnb2s3QjBhWlk</t>
  </si>
  <si>
    <t>https://drive.google.com/open?id=1gn9v9s_Z2MPMT8NLHOdxiHuvg6PXuQ1oKkvMAaJcVTk</t>
  </si>
  <si>
    <t>https://docs.google.com/spreadsheets/d/14aGKCF3erm5B8g98P3cnv51laVxgTF2iR6Kf54LKvJs/edit#gid=309384835</t>
  </si>
  <si>
    <t>GS112</t>
  </si>
  <si>
    <t>MV255</t>
  </si>
  <si>
    <t>MV256</t>
  </si>
  <si>
    <t>Lhohee</t>
  </si>
  <si>
    <t>Lhohee School - GS112</t>
  </si>
  <si>
    <t>https://docs.google.com/spreadsheets/d/1_a1zVwNpTiJJYfq98FFgNow-5v3TdFKFq9jBxu84qQY/edit#gid=910461609</t>
  </si>
  <si>
    <t>https://docs.google.com/a/moe.gov.mv/spreadsheets/d/1MHtrNI0jEQwVm0UbfBo1gU5XxfCeebVexE7nEBwIHf8/edit?usp=sharing</t>
  </si>
  <si>
    <t>https://docs.google.com/spreadsheets/d/1ThEfiTbP4IWzEG3vZo01idB0zXBohFb5sZthnN_oiSc/edit#gid=735521989</t>
  </si>
  <si>
    <t>https://docs.google.com/spreadsheets/d/1TpEIT2En0GZ12OjpaEdVB7Wt-XZZ0oxewJ1bYVAn5b8/edit#gid=1996311398</t>
  </si>
  <si>
    <t>https://docs.google.com/spreadsheets/d/1cnQSXV8mUiSOxeWKk3Y04P7pcOKgFGMlqbeWTml4Ssc/edit#gid=557316282</t>
  </si>
  <si>
    <t>https://docs.google.com/spreadsheets/d/1DfopKp6X_Ekj1Vy4aUhSWA_XXCaCjg0zpnteVrwoY1k/edit#gid=1309536502</t>
  </si>
  <si>
    <t>https://docs.google.com/spreadsheets/d/1ezSEl7HLwWI_bbwXZsNsqbTzlCeMAzNk7gk0gRAdOPw/edit#gid=1060184755</t>
  </si>
  <si>
    <t>https://docs.google.com/spreadsheets/d/1ucVCv0WFrxxezBH1E8uBnOcoCSSNcu9Dcu-jEwMHiRM/edit</t>
  </si>
  <si>
    <t>https://drive.google.com/drive/folders/0BzFhZm1I73brcDRDd3I0Zk1Wd1E</t>
  </si>
  <si>
    <t>https://drive.google.com/open?id=1ETQVBazcMOwyArBxW9QC9nYpM9zZ4pWZb1-9Hwby_-8</t>
  </si>
  <si>
    <t>https://docs.google.com/spreadsheets/d/12ea47UhgbASwGPkyL91WCqI5SaW5of_oIAdtZkP94zo/edit#gid=423157294</t>
  </si>
  <si>
    <t>GS115</t>
  </si>
  <si>
    <t>MV253</t>
  </si>
  <si>
    <t>Maafaru</t>
  </si>
  <si>
    <t>Maafaru Schoool - GS115</t>
  </si>
  <si>
    <t>https://docs.google.com/spreadsheets/d/1RFxN3AWfzQeT0AgL2cGbI0Gsocucf9fHBdndDU3U6io/edit#gid=910461609</t>
  </si>
  <si>
    <t>https://docs.google.com/a/moe.gov.mv/spreadsheets/d/1dslQRqdEqSd-KbeCSr2TgRqhDrLJw06Ipd-CB9Yiung/edit?usp=sharing</t>
  </si>
  <si>
    <t>https://docs.google.com/spreadsheets/d/1zu3BrpTyaDFxt3ajA_MlL6mcSEvVfpuj44vkWxHVwCo/edit#gid=735521989</t>
  </si>
  <si>
    <t>https://docs.google.com/spreadsheets/d/10hCGYv1QuyYRobNeKPVjXgayyb-6aCZBnDw2Y8xouBk/edit#gid=1996311398</t>
  </si>
  <si>
    <t>https://docs.google.com/spreadsheets/d/1X9RGi2AfG4MVHq7PlwrY7T4W1fYRJivV16OiAaOm3gQ/edit#gid=1059903445</t>
  </si>
  <si>
    <t>https://docs.google.com/spreadsheets/d/1ZVtoSU0ZZ8db6O6v_XPPmxDeu1OpCPl-omOQVdHwSnE/edit#gid=357371330</t>
  </si>
  <si>
    <t>https://docs.google.com/spreadsheets/d/1o7xB5HPoKYhgYIT5CyKkum6WWDnOFns05CFlDppvmRY/edit#gid=1060184755</t>
  </si>
  <si>
    <t>https://docs.google.com/spreadsheets/d/1hLLSRN2YQdcX5r4fgghBDP08pzo2GQ8rTA_igOCAEeg/edit#gid=0</t>
  </si>
  <si>
    <t>https://drive.google.com/drive/folders/0B1IaGrZS1YgiTDdiWGhpcW1wek0</t>
  </si>
  <si>
    <t>https://docs.google.com/spreadsheets/d/1KbCEQ7lH4-zjHcsj9qoilVQcdhyWHR1pQd5P74FO9ms/edit#gid=1059903445</t>
  </si>
  <si>
    <t>https://docs.google.com/spreadsheets/d/1po68nd7ZMLem2k8f3SYKKOi8bbo6cu7PQzP9-7gyRUQ/edit#gid=309211953</t>
  </si>
  <si>
    <t>GS114</t>
  </si>
  <si>
    <t>MV273</t>
  </si>
  <si>
    <t>Maalhendhoo</t>
  </si>
  <si>
    <t>Maalhendhoo School - GS114</t>
  </si>
  <si>
    <t>Printer</t>
  </si>
  <si>
    <t>https://docs.google.com/spreadsheets/d/1DMkV-FJmZ8K6RQoDTtCi_D0YMfFTV2zsUSUga43VU-Q/edit#gid=910461609</t>
  </si>
  <si>
    <t>https://docs.google.com/a/moe.gov.mv/spreadsheets/d/1vIASOtUd-_q4iTH_HAt2fhJ4S1OwyUWfzlhAJylZCeo/edit?usp=sharing</t>
  </si>
  <si>
    <t>https://docs.google.com/spreadsheets/d/1osVIGEqUdRSFaMUPVX_Fsb_SfUknSJ6vK4ht1-nWL_8/edit#gid=735521989</t>
  </si>
  <si>
    <t>https://docs.google.com/spreadsheets/d/1CMCmil3wLPYQp99TG7D0zc1UJeGWcmcX7POBB9EPkks/edit#gid=1996311398</t>
  </si>
  <si>
    <t>https://docs.google.com/spreadsheets/d/1-K27jQI7Z0yDHJW-7sTRcRBaqfhUltWNCIjekMtqeQ8/edit#gid=0</t>
  </si>
  <si>
    <t>https://docs.google.com/spreadsheets/d/1fyJS8NCNh3QJr2tbz6TXgYL5ItbiZynymG56dHZ2LB4/edit#gid=996570514</t>
  </si>
  <si>
    <t>https://docs.google.com/spreadsheets/d/1g7LjC1VMmoFP8g3vTaSMBwMdLzge61q2leeB8Bk-G6Q/edit</t>
  </si>
  <si>
    <t>https://drive.google.com/drive/folders/0B7OOgdCU9XjxLUdqVDRZWGVrN2c</t>
  </si>
  <si>
    <t>https://drive.google.com/open?id=1OnCPVqMD-17mS9QD27xE48IKq0WoO6Aut8ZoYL_qJpo</t>
  </si>
  <si>
    <t>https://docs.google.com/spreadsheets/d/1JubDa-tF4VfpnCRYDJcZ_syV8-JmW78Jpqd0QlTb7OA/edit#gid=544922819</t>
  </si>
  <si>
    <t>GS117</t>
  </si>
  <si>
    <t>Magoodhoo</t>
  </si>
  <si>
    <t>Magoodhoo School - GS117</t>
  </si>
  <si>
    <t>https://docs.google.com/spreadsheets/d/1BPkzhRLPqNYsSKadAzhlP3VOvMtqpSqudlbkssk4iZg/edit#gid=910461609</t>
  </si>
  <si>
    <t>https://docs.google.com/spreadsheets/d/19hehacBSuEeijt189li2sdDrlAzlYdLNZr0mi7fAQn0/edit#gid=735521989</t>
  </si>
  <si>
    <t>https://docs.google.com/spreadsheets/d/1mGd24E92pV704xse8s-gAU9wc1G3ul6IOS2KjSt8W8Q/edit#gid=1637726319</t>
  </si>
  <si>
    <t>https://docs.google.com/spreadsheets/d/12YiZsnmCzVzWumwcGPMQmm0RvQ5QKx5nAAi3JDFWMUc/edit#gid=1307918851</t>
  </si>
  <si>
    <t>https://drive.google.com/open?id=0BwL_DHCqQHVWWjQ4U1JoZTlSWlU</t>
  </si>
  <si>
    <t>https://docs.google.com/spreadsheets/d/1W94-3sWEv-uoydLVdmwB92TMMv45ZMeHxzMd_ejlEVo/edit#gid=0</t>
  </si>
  <si>
    <t>https://docs.google.com/spreadsheets/d/1ONm3maq6E6GTyctbs1BZ3qbVYwJEaxuymqrSuv7uOC4/edit#gid=1087518776</t>
  </si>
  <si>
    <t>GS116</t>
  </si>
  <si>
    <t>MV244</t>
  </si>
  <si>
    <t>Miladhoo</t>
  </si>
  <si>
    <t>Hidhaya School - GS116</t>
  </si>
  <si>
    <t>https://docs.google.com/spreadsheets/d/1quNZLozfQ6Eyj_l0OBakMboChTksAEM3lvvdZFS-bGw/edit#gid=2129239104</t>
  </si>
  <si>
    <t>https://docs.google.com/a/moe.gov.mv/spreadsheets/d/168AatTnzOLtcEGesEt6fhwKaxcso9oLu3dFNxvCskWY/edit?usp=sharing</t>
  </si>
  <si>
    <t>https://docs.google.com/spreadsheets/d/1PxBcBn59BP_LDPKjW2bYhGL9BhHUKTdld8og9ftCkms/edit#gid=735521989</t>
  </si>
  <si>
    <t>https://docs.google.com/a/moe.gov.mv/spreadsheets/d/1WkkMhpIXYmAUobwtu1I5VNlUrRNb53N27GpcuH6_MeA/edit?usp=sharing</t>
  </si>
  <si>
    <t>https://docs.google.com/a/moe.gov.mv/spreadsheets/d/1oaYIrACwe8cK9aHn2EI5spbiTJhxenUTRX3BTwQKueY/edit?usp=sharing</t>
  </si>
  <si>
    <t>https://docs.google.com/spreadsheets/d/14W3tc14hU7-gwHjCBgl04g-uLC94gvyLcH8A8PO4teU/edit#gid=911263440</t>
  </si>
  <si>
    <t>https://docs.google.com/spreadsheets/d/1nsPQyR5vh2Nmy2ORhBg_APqwo9iulemB09dfRmxO9fo/edit#gid=1060184755</t>
  </si>
  <si>
    <t>https://docs.google.com/spreadsheets/d/1UMLRZtzsVBLCbrmt0pUYFkyHDMMinVZgPeobhen1oTw/edit</t>
  </si>
  <si>
    <t>https://drive.google.com/open?id=0B8jS0SqSDemXOVBmU3hmaFNzMzg</t>
  </si>
  <si>
    <t>https://drive.google.com/open?id=1UAo6nS4G3b1l_m5SWKitYuoX71FfQDqPrMHeFVjydiw</t>
  </si>
  <si>
    <t>https://docs.google.com/spreadsheets/d/1wNQSSoMAj9RDDeJgestmzI57ouURkCJh3mLBeGDmfmk/edit#gid=68662667</t>
  </si>
  <si>
    <t>GS15</t>
  </si>
  <si>
    <t>MV401</t>
  </si>
  <si>
    <t>R</t>
  </si>
  <si>
    <t>Meedhoo</t>
  </si>
  <si>
    <t>https://docs.google.com/spreadsheets/d/13HEvBvcIg3Pot8-kQbTDQewGP41GYUr9sLEce17UIq0/edit#gid=1403140184</t>
  </si>
  <si>
    <t>https://docs.google.com/a/moe.gov.mv/spreadsheets/d/16cmaEqTjYc-fJkmNOANc2ovc11G5YijhgswHdWlHupA/edit?usp=sharing</t>
  </si>
  <si>
    <t>https://docs.google.com/spreadsheets/d/1-0ZDA0wek1qFJNk4KF6nyD1NK6JvdGFcVe7uewEBQ0Y/edit#gid=735521989</t>
  </si>
  <si>
    <t>https://docs.google.com/spreadsheets/d/1t_2AmiWShCyRtWcU2RfqVa5GACOfN-qntjAyNYagNKE/edit#gid=1996311398</t>
  </si>
  <si>
    <t>https://docs.google.com/spreadsheets/d/1uTlRzw26AbabT-tfMwO4tM7esgyGWuQNUcE5UdAh5fQ/edit#gid=1881069524</t>
  </si>
  <si>
    <t>https://docs.google.com/spreadsheets/d/1kju3-4akNDNjxhL5rtU80utK4lSD4dDlgE3RKdCpkEc/edit#gid=1150090237</t>
  </si>
  <si>
    <t>https://docs.google.com/spreadsheets/d/1ncStfjjbczx5oPE_ph6s424JTA7uLagH34EQ9dFqArg/edit#gid=1575980847</t>
  </si>
  <si>
    <t>https://docs.google.com/spreadsheets/d/1rpU2TYxmUIlj2BhgAgwS0xAlMoqJW9LOvLQb39Auv7k/edit#gid=0</t>
  </si>
  <si>
    <t>https://drive.google.com/drive/folders/0Bx1ssmaKWh2gWVZ3SzJWNHhXLTA</t>
  </si>
  <si>
    <t>https://drive.google.com/open?id=11MBhLLKpKAPDvHjfJvEt0JFCdEuZWc8EQSYFvo4bURw</t>
  </si>
  <si>
    <t>https://docs.google.com/spreadsheets/d/1pOYq-g3zcwjmMlg915URvXQwAqvgHHRmxIoCXO0Ngvg/edit#gid=1402034939</t>
  </si>
  <si>
    <t>Classes for 2017 have been added (04/01)</t>
  </si>
  <si>
    <t>GS18</t>
  </si>
  <si>
    <t>MV535</t>
  </si>
  <si>
    <t>Dhuvaafaru</t>
  </si>
  <si>
    <t>R. Atoll school - GS18</t>
  </si>
  <si>
    <t>https://docs.google.com/spreadsheets/d/1xF5K9e6seSkrC5rfNKk2GeJvDCT-3L6fgfanBtGZXRQ/edit#gid=1403140184</t>
  </si>
  <si>
    <t>https://docs.google.com/a/moe.gov.mv/spreadsheets/d/1dKFjItBAmXZ04fHSISaKekn4EGE3Z8Y0dI7P6OQRFeU/edit?usp=sharing</t>
  </si>
  <si>
    <t>https://docs.google.com/spreadsheets/d/1jNT0G82i_L6htIibyXrfl2c7XmAU0od-Arnb1iaTsBU/edit#gid=735521989</t>
  </si>
  <si>
    <t>https://docs.google.com/spreadsheets/d/1FivBVJnfo5Ti5rqH_W3VNfQEQjx9KLaYqnUlrDpX8As/edit#gid=1637726319</t>
  </si>
  <si>
    <t>https://docs.google.com/spreadsheets/d/1xFsxkm8qGwUZ9aTWUw18AeCcW3wrMPvhoxgMxL1tU-0/edit#gid=1533513766</t>
  </si>
  <si>
    <t>https://docs.google.com/spreadsheets/d/1BDmxdcKUwO6WIm4ItiQ5pFKq5RW9u_WHAv1pQm1uHRw/edit#gid=0</t>
  </si>
  <si>
    <t>NA</t>
  </si>
  <si>
    <t>https://drive.google.com/open?id=1u2E65T6YNIHmhgyfE-HeDKqGkxkVGKUG9JZAXsOaNBU</t>
  </si>
  <si>
    <t>https://docs.google.com/spreadsheets/d/1o0DXIVzseHL7VS0QYMnq5X4YgqQsuIPP8JI2L25c3VY/edit#gid=1156705191</t>
  </si>
  <si>
    <t>GS125</t>
  </si>
  <si>
    <t>MV510</t>
  </si>
  <si>
    <t>Anglolhitheem</t>
  </si>
  <si>
    <t>Angolhitheemu School - GS125</t>
  </si>
  <si>
    <t>https://docs.google.com/spreadsheets/d/1sr3UJTBUwpFVj6ikevd1FtsrpTxLCP1xxnnIaxyTurQ/edit#gid=1403140184</t>
  </si>
  <si>
    <t>https://docs.google.com/a/moe.gov.mv/spreadsheets/d/1dhh1Fb4LRJ0bSDRAGgpIjPK0Yv4NZ_dnZwUxJv-EZ7c/edit?usp=sharing</t>
  </si>
  <si>
    <t>https://docs.google.com/spreadsheets/d/1sDWEWGeJCoXLgLxnTAwM3F1Hp3exfIH3FJeqU2YICwY/edit#gid=735521989</t>
  </si>
  <si>
    <t>https://docs.google.com/spreadsheets/d/1bRxJvuxMZpENBhYgsgihD_rkgaS381IRR9Dvcn3RrRI/edit#gid=1996311398</t>
  </si>
  <si>
    <t>https://docs.google.com/spreadsheets/d/1L8ngx94P0ZdZB0Z87DXgWzHD6P07RNq-B1gHy1YzNyI/edit#gid=1881069524</t>
  </si>
  <si>
    <t>https://docs.google.com/spreadsheets/d/11kFfWSoSsMpeTZ5AwDTuVTJYFgQIuKqPwHSApYPLwZM/edit#gid=874802752</t>
  </si>
  <si>
    <t>https://docs.google.com/spreadsheets/d/1sC5QuhbllwlmSFinO1w68etSiXT3uqOSbi1ulW8G0nc/edit#gid=1060184755</t>
  </si>
  <si>
    <t>https://docs.google.com/spreadsheets/d/11l0HulvF33VdZJIuWmwlalWSgRw_3kvsX3zvSWDuiWY/edit#gid=0</t>
  </si>
  <si>
    <t>https://drive.google.com/open?id=1Pz90Wjiw-XrR34NwTWGlZU6bFXCPcc4UlQqGuPpsj4g</t>
  </si>
  <si>
    <t>https://docs.google.com/spreadsheets/d/1pbz00n0Npx89bA4abfaKQ_aeFKwcdafrkCJ9r-ECPaM/edit#gid=717082224</t>
  </si>
  <si>
    <t>GS129</t>
  </si>
  <si>
    <t>MV549</t>
  </si>
  <si>
    <t>Fainu</t>
  </si>
  <si>
    <t>Fainu School - GS129</t>
  </si>
  <si>
    <t>https://docs.google.com/spreadsheets/d/1qa56w-7AIkfiKFmRYYoEpaD4cXR3gtq0OxHCjhJnOy4/edit#gid=1403140184</t>
  </si>
  <si>
    <t>https://docs.google.com/a/moe.gov.mv/spreadsheets/d/1IJfknzq2x-7vMwLnmUIjoe0zC_kwgO78yumh7Cj0J-I/edit?usp=sharing</t>
  </si>
  <si>
    <t>https://docs.google.com/spreadsheets/d/1t3hOquJZCnQTIYnHO4bFV3DM9ppgklH6KbisTYrzzos/edit#gid=735521989</t>
  </si>
  <si>
    <t>https://docs.google.com/spreadsheets/d/1qA7iF4c8_9gLKeEana_t_XWUkplTPyfvUwww8KFVNaA/edit#gid=1996311398</t>
  </si>
  <si>
    <t>https://docs.google.com/spreadsheets/d/1VKfzu5-mFp-_8YvA6cPlVRhZMRUJPQ5qeptPrre5Lik/edit#gid=0</t>
  </si>
  <si>
    <t>https://docs.google.com/spreadsheets/d/1bBh8-AR3vaDdG68bnyzr1FeGh_AZiRmopSH1Yl0aYLY/edit#gid=1679085214</t>
  </si>
  <si>
    <t>https://docs.google.com/spreadsheets/d/1_6bIyNC0iDPcyhInLjwVr1ryMaOTe-ryY1mAhPAV00w/edit#gid=1060184755</t>
  </si>
  <si>
    <t>https://docs.google.com/spreadsheets/d/1Zuy39xic7OtwgujHxxDJTVKxx5nacHy7_MDuFqKciqI/edit</t>
  </si>
  <si>
    <t>https://drive.google.com/drive/folders/0B2VmuGi-TmzDU1BtU0k4MEN4UXc</t>
  </si>
  <si>
    <t>https://drive.google.com/open?id=1OerYUKR89Cf2-oECY3OtXR-OnJkrBLDhYTjWOBL9Tss</t>
  </si>
  <si>
    <t>https://docs.google.com/spreadsheets/d/1SEVBdhfVpI4vdvr4rGJY4hFBs7px9YcBSyv_hUB4Ca4/edit#gid=1195806635</t>
  </si>
  <si>
    <t>GS124</t>
  </si>
  <si>
    <t>MV403</t>
  </si>
  <si>
    <t>Inguraidhoo</t>
  </si>
  <si>
    <t>Inguraidhoo School - GS124</t>
  </si>
  <si>
    <t>https://docs.google.com/spreadsheets/d/1_txOJ87X9ThO4CQLTXv7CBu08oPmpvn0MCCDsGWkasY/edit#gid=1403140184</t>
  </si>
  <si>
    <t>https://docs.google.com/a/moe.gov.mv/spreadsheets/d/110qnJHEhhejcCMXtkSXDk2NCjglyNhtAOesjyjuq-8c/edit?usp=sharing</t>
  </si>
  <si>
    <t>https://docs.google.com/spreadsheets/d/14gQj8skE1irmqdbXaIYbZIF3PbTlrOfwaccci3-InIA/edit#gid=735521989</t>
  </si>
  <si>
    <t>https://docs.google.com/spreadsheets/d/1yEXdJzge_HThv6LL67Lu5gFkwd36_GL4HdVmytz0y44/edit#gid=1996311398</t>
  </si>
  <si>
    <t>https://docs.google.com/spreadsheets/d/1hfseV2-ByjWLhfSWENIOLSmQuLGefRlavOtV5lu4VOI/edit#gid=1637726319</t>
  </si>
  <si>
    <t>https://docs.google.com/spreadsheets/d/1DEHli7gGpU-hJ4MAvS6X6uuMpAl-iploWIyDxY48_K8/edit#gid=4310609</t>
  </si>
  <si>
    <t>https://docs.google.com/spreadsheets/d/1qvR1el7lI8LYtedoZzWod_RfZNZOiPidMNoyDdEM1UM/edit#gid=1060184755</t>
  </si>
  <si>
    <t>https://docs.google.com/spreadsheets/d/1YrEExVubnKfxCqJKDaF3ExB5qqU_0lRs42GHvmrmGEc/edit#gid=0</t>
  </si>
  <si>
    <t>https://drive.google.com/drive/folders/0BwUQGTrPSQgzWlZCUkdWWE1ZT1k</t>
  </si>
  <si>
    <t>https://drive.google.com/open?id=1biYD4g-X4zPpCsiJofGhTCctLlWgHP4e_pmvycsjjr8</t>
  </si>
  <si>
    <t>https://docs.google.com/spreadsheets/d/1b1FPdW8NNTVUbg-rf5eu7VvF4SHa0xXNQPbjH67KCcI/edit#gid=92230072</t>
  </si>
  <si>
    <t>GS123</t>
  </si>
  <si>
    <t>MV486</t>
  </si>
  <si>
    <t>Innamadhoo</t>
  </si>
  <si>
    <t>Innamaadhoo School - GS123</t>
  </si>
  <si>
    <t>https://docs.google.com/spreadsheets/d/1WbuWhcnaM7boxaVMhpN77pOz_f6bOBAN7JElAjlrTJw/edit#gid=1403140184</t>
  </si>
  <si>
    <t>https://docs.google.com/a/moe.gov.mv/spreadsheets/d/1iIwMCKwa1T7NGlNqnH7ftzsG6Ujgxmd5F0fW1AYiWso/edit?usp=sharing</t>
  </si>
  <si>
    <t>https://docs.google.com/spreadsheets/d/1acp9wsfVVDX8uC0S22hiwrX0Ay4sHjCBWM6LLCsKh4s/edit#gid=735521989</t>
  </si>
  <si>
    <t>https://docs.google.com/spreadsheets/d/1bPTgV5dG-er5PFiunHRJn5YTCXRueQh8iAuVKhdpTSw/edit#gid=1996311398</t>
  </si>
  <si>
    <t>https://docs.google.com/spreadsheets/d/12ilEH-9rs8Eki1YM21Vv0tp9_Y331ZE9x3X8jdu7ttw/edit#gid=0</t>
  </si>
  <si>
    <t>https://docs.google.com/spreadsheets/d/198mYd9628JiL_PbWzdC_R5PPaKS0QTDlq0GBJj8BCpI/edit#gid=28913945</t>
  </si>
  <si>
    <t>https://docs.google.com/spreadsheets/d/1IQLV41YzxBk5EnO9_IATGZ1SIUD4yfBz41klLE7xHdE/edit#gid=1060184755</t>
  </si>
  <si>
    <t>https://docs.google.com/spreadsheets/d/1cFcdzdDILW_QrY0OoRiw2s1gxsm4KO0MrpRTcsVV-5c/edit</t>
  </si>
  <si>
    <t>https://drive.google.com/open?id=0BwC5fG-Gya4VM3RpTHdub0JEamc</t>
  </si>
  <si>
    <t>https://docs.google.com/spreadsheets/d/1lnkwl_S3IrlR5qMfHo9rNQ96p9TvOCJ3VXC-0o1WQSc/edit?usp=sharing</t>
  </si>
  <si>
    <t>https://docs.google.com/spreadsheets/d/1Zt4KLWyJ0JZpBQopPppgnJjpDuuhdr5dkmAVqItjhYY/edit#gid=2073893487</t>
  </si>
  <si>
    <t>GS122</t>
  </si>
  <si>
    <t>MV550</t>
  </si>
  <si>
    <t>Kinolhas</t>
  </si>
  <si>
    <t>Kinolhahu School - GS122</t>
  </si>
  <si>
    <t>https://docs.google.com/spreadsheets/d/1UxNB46jq8Xe-26chLuql4pxpqfO_WSSlu-_QcVQR5WA/edit#gid=1403140184</t>
  </si>
  <si>
    <t>https://docs.google.com/a/moe.gov.mv/spreadsheets/d/180YP6yyyunwhNxbi_7p4z7eB0yaU88gteSKeL1-Al7E/edit?usp=sharing</t>
  </si>
  <si>
    <t>https://docs.google.com/spreadsheets/d/1pDsLvHOgD7zeCFHh3kR9OsLSRgpOqZGJ7fOTwizYYfs/edit#gid=735521989</t>
  </si>
  <si>
    <t>https://docs.google.com/spreadsheets/d/13srXtBiSj7weUrZ1ofFYR9KSyBFieuD1eBiI0aOHtEQ/edit#gid=1996311398</t>
  </si>
  <si>
    <t>https://docs.google.com/spreadsheets/d/1n-cPd9cBkSb8sZ65YDM1EtJ3MQFySGS8IMk6tTBaGe0/edit#gid=1881069524</t>
  </si>
  <si>
    <t>https://docs.google.com/spreadsheets/d/1VRmLUCal7j0x73h982SFlXFj8jZXvdyg5HgvcICWDlE/edit#gid=2136703469</t>
  </si>
  <si>
    <t>https://docs.google.com/spreadsheets/d/1cSqsrwupyXwba8aaaQ_6lri4YhMuWvxRWKpym1mc8Hg/edit</t>
  </si>
  <si>
    <t>https://drive.google.com/drive/folders/0B9tz_7mC7klYLTdpQ3p4eW05NXc</t>
  </si>
  <si>
    <t>https://drive.google.com/open?id=1IvHQy5-NnWHLQlZdzbtnXdutF26u6ozZnIvLzlrYRb0</t>
  </si>
  <si>
    <t>https://docs.google.com/spreadsheets/d/1hAh0k1HKo5oZCfXS-H8CVyNe-KQkOHjrzWpUZZoP_Xo/edit#gid=1346526032</t>
  </si>
  <si>
    <t>GS127</t>
  </si>
  <si>
    <t>MV483</t>
  </si>
  <si>
    <t>Maakurathu</t>
  </si>
  <si>
    <t>Maakurathu School - GS127</t>
  </si>
  <si>
    <t>https://docs.google.com/spreadsheets/d/1KNzPkvQu3AGeNYVctKM6bqRpWcPLMApCQaduRXvpjKI/edit#gid=1403140184</t>
  </si>
  <si>
    <t>https://docs.google.com/a/moe.gov.mv/spreadsheets/d/1iTKvkmXUhkhrM9v1eHsMWRNdZihKz-m-_WjNCPwmKsE/edit?usp=sharing</t>
  </si>
  <si>
    <t>https://docs.google.com/spreadsheets/d/1krzn3YUBA9qEr7LJicDQ293SvZaeaiGXsdoUbt9yBPc/edit#gid=735521989</t>
  </si>
  <si>
    <t>https://docs.google.com/spreadsheets/d/1KCUYKGDlABNRgNP-Wk-i1q26xleA0Yh8JYqDk918XOM/edit#gid=1996311398</t>
  </si>
  <si>
    <t>https://docs.google.com/spreadsheets/d/1j_QaKGgYoPD1YReZAj3MpWGaVfKoPNJ4gdOAXiJ_nmY/edit#gid=1637726319</t>
  </si>
  <si>
    <t>https://docs.google.com/spreadsheets/d/1BNr4kDZcYxbPDO-ZI5ZPzpsaMoQ96teI-EYn2EX0rsU/edit#gid=789934868</t>
  </si>
  <si>
    <t>https://docs.google.com/spreadsheets/d/1A7GiHT-lT9Akl0VlBcM7Tf5Qxzunsg3xXaWvu2fQHQY/edit</t>
  </si>
  <si>
    <t>https://drive.google.com/drive/folders/0B8CfwrCuKWuYQVBHRHc5Z0YyQm8</t>
  </si>
  <si>
    <t>https://drive.google.com/open?id=1Fdg1JMTu_hqySkl15T3wru2PsJ5oIcU5yYWnfqJgPO4</t>
  </si>
  <si>
    <t>https://docs.google.com/spreadsheets/d/133BGO6aCqmyvVXc5lvseVXYy4NgN_F2MaUw1OHGREPM/edit#gid=1840455755</t>
  </si>
  <si>
    <t>GS121</t>
  </si>
  <si>
    <t>MV511</t>
  </si>
  <si>
    <t>Rasgetheem</t>
  </si>
  <si>
    <t>Rasgetheemu School - GS121</t>
  </si>
  <si>
    <t>https://docs.google.com/spreadsheets/d/16jpE8_Ec6q-RW-yAFTLBU-eQgbLmQUROyeXMOV2mgxs/edit#gid=1403140184</t>
  </si>
  <si>
    <t>https://docs.google.com/a/moe.gov.mv/spreadsheets/d/16auiQOGZRpi7Gg99KLRAn3Mo93kDUI3O_6Hnz2SyRbU/edit?usp=sharing</t>
  </si>
  <si>
    <t>https://docs.google.com/spreadsheets/d/1CUjvWIF1Q9j0Se1Pc5vZce5fJbEU5Ldz2OTV46335bs/edit#gid=735521989</t>
  </si>
  <si>
    <t>https://docs.google.com/spreadsheets/d/1RMi-fHSH8QgW5m_-g224GYMsm1maenaMPDE3Uja9GIA/edit#gid=1996311398</t>
  </si>
  <si>
    <t>https://docs.google.com/spreadsheets/d/1qLY-ycMXl2sgzv1R5tCK6aS_DBs4Tu0Mm1u8EznXFwc/edit#gid=1881069524</t>
  </si>
  <si>
    <t>https://docs.google.com/spreadsheets/d/1SRvS0DU6gt9vuvGNs9qbYodTgLmel9mD_KAgIqxsUSY/edit#gid=1216641785</t>
  </si>
  <si>
    <t>https://docs.google.com/spreadsheets/d/11y8us2JAAxVh2fMHblOZJuvcgQ_8BpUVUk7aeogxyck/edit</t>
  </si>
  <si>
    <t>https://drive.google.com/open?id=0B273Il_MJXwhRjJBSy1UMm1Oajg</t>
  </si>
  <si>
    <t>https://drive.google.com/open?id=1XRahuCNPtFX3w3CkNdPNlzIP32mrSXqe2npqLUjyrTE</t>
  </si>
  <si>
    <t>https://docs.google.com/spreadsheets/d/1nGGmpQDz_29ZpjDk1A1IFIjxD5_z0-KV_pCbDifLEA8/edit#gid=63655210</t>
  </si>
  <si>
    <t>GS120</t>
  </si>
  <si>
    <t>MV482</t>
  </si>
  <si>
    <t>Rasmaadhoo</t>
  </si>
  <si>
    <t>https://docs.google.com/spreadsheets/d/1rYngCTLwUecZxLawaL7CHB_HKFeQ66sUi3uQ2P9Z84U/edit#gid=1403140184</t>
  </si>
  <si>
    <t>https://docs.google.com/a/moe.gov.mv/spreadsheets/d/1QxEVpqPoYEAHTGsii29_CYaTWBURbQpX02VJSMC0i3w/edit?usp=sharing</t>
  </si>
  <si>
    <t>https://docs.google.com/spreadsheets/d/1X1Q-TxkwFZ-uWUWGhx7B-u92Oh_enutvMG_YufZL5I4/edit#gid=735521989</t>
  </si>
  <si>
    <t>https://docs.google.com/spreadsheets/d/1q8tQUQr4TEX0O3H4Bo2WGML8vhhERlojJJQ8YkIACkk/edit#gid=1996311398</t>
  </si>
  <si>
    <t>https://docs.google.com/spreadsheets/d/180BO2e3qjveIWCkvUPvlAn0MOK58RpVYs7IjM4tls6g/edit#gid=1637726319</t>
  </si>
  <si>
    <t>https://docs.google.com/spreadsheets/d/1iYfkNCNJTPPCUmh99LM6ul9YZ9nueaQEKjhLV09afdM/edit#gid=454064780</t>
  </si>
  <si>
    <t>https://docs.google.com/spreadsheets/d/1F29Q2fxdHOAfpBNOjeTNNrBPbbmRLdcCFcv5427tBOI/edit</t>
  </si>
  <si>
    <t>https://docs.google.com/spreadsheets/d/1rUt_bNF4MzCrU_q3mN7Tb_0Hqs7GBvCSx3FFgM5hoss/edit#gid=0</t>
  </si>
  <si>
    <t>https://drive.google.com/drive/folders/0B4ZJpU4qLHzdV2ZjWmN3dU9KV3M</t>
  </si>
  <si>
    <t>https://drive.google.com/open?id=1rJ3Y9SHDP7cGAShA1f2IqEKYEpU_G1907v72AmF3jTA</t>
  </si>
  <si>
    <t>https://docs.google.com/spreadsheets/d/1XST-saIDamJOLjUVnc2Le-8cuxj-y3uZZU8UTyqLCPw/edit#gid=1577562460</t>
  </si>
  <si>
    <t>GS68</t>
  </si>
  <si>
    <t>MV427</t>
  </si>
  <si>
    <t>Alifushi</t>
  </si>
  <si>
    <t>Alifushi School - GS68</t>
  </si>
  <si>
    <t>https://docs.google.com/spreadsheets/d/1rHuN8GHI8IWXULdPffGh0JztrW5uX3tk2eaWFq0sLls/edit#gid=1403140184</t>
  </si>
  <si>
    <t>https://docs.google.com/a/moe.gov.mv/spreadsheets/d/1p7UAjlZ_g8olIna9QO0CeO1OkWvMbJ1K8XRRDa94bpI/edit?usp=sharing</t>
  </si>
  <si>
    <t>https://docs.google.com/spreadsheets/d/1kQnVnkB1LGR-5eJw1rzGxJN1AEu8q4U5Sv51-UWy14c/edit#gid=735521989</t>
  </si>
  <si>
    <t>GS210</t>
  </si>
  <si>
    <t>MV437</t>
  </si>
  <si>
    <t>https://docs.google.com/spreadsheets/d/1oW-vo71RU-iqdpAbxTh3Db-4mbqsWa-GuuXyDE2rSY4/edit#gid=1996311398</t>
  </si>
  <si>
    <t>Ungoofaru</t>
  </si>
  <si>
    <t>Ungoofaaru School - GS210</t>
  </si>
  <si>
    <t>https://docs.google.com/spreadsheets/d/129IqnZBKId4iWSc6U7Jthew1ot4hpiBuBNr7vPZ539I/edit#gid=1637726319</t>
  </si>
  <si>
    <t>https://docs.google.com/spreadsheets/d/1Y6kd3ctLahQeVRGwFqXLzvPol70xi9gT-Mk0q9gU2pE/edit#gid=1050836104</t>
  </si>
  <si>
    <t>GS57</t>
  </si>
  <si>
    <t>MV439</t>
  </si>
  <si>
    <t>Hulhudhuffaaru</t>
  </si>
  <si>
    <t>https://docs.google.com/spreadsheets/d/1SvcYiOqRbm5K277tzEu9UArG6CjTpwPslZVzW1pdYSc/edit#gid=1060184755</t>
  </si>
  <si>
    <t>https://docs.google.com/spreadsheets/d/1r1eWXmBGGCAeVfAPznJLeylISd9DYSIYDM47uZ6sM_I/edit</t>
  </si>
  <si>
    <t>https://drive.google.com/drive/folders/0B_e41oHjGxL1aVpyeXhDa09pTlU</t>
  </si>
  <si>
    <t>GS126</t>
  </si>
  <si>
    <t>MV512</t>
  </si>
  <si>
    <t>https://docs.google.com/a/alifushischool.edu.mv/spreadsheets/d/1EoPCJQVuBmeavF0oFyGxOJy1tM6vxO9WUQ1rzICEbhg/edit?usp=sharing</t>
  </si>
  <si>
    <t>Vaadhoo</t>
  </si>
  <si>
    <t>Vaadhoo School - GS126</t>
  </si>
  <si>
    <t>https://docs.google.com/spreadsheets/d/1Z1e0Gf7O8poayiui4h_8Xhat56BpaREVNofWBKUu7no/edit#gid=203870420</t>
  </si>
  <si>
    <t>GS128</t>
  </si>
  <si>
    <t>MV438</t>
  </si>
  <si>
    <t>Maduvvari</t>
  </si>
  <si>
    <t>Maduvvaree School - GS128</t>
  </si>
  <si>
    <t>GS213</t>
  </si>
  <si>
    <t>https://docs.google.com/spreadsheets/d/1MEEEy1cPKtulCwS5oB-fERqp7-iW9jMpHdGrufzXKQA/edit#gid=1403140184</t>
  </si>
  <si>
    <t>Duvaafaru Primary School - GS213</t>
  </si>
  <si>
    <t>https://docs.google.com/a/moe.gov.mv/spreadsheets/d/1PrxAjrU-cfK1BUNj1OckslEEMsT69jpiI379WQ_vbWU/edit?usp=sharing</t>
  </si>
  <si>
    <t>https://docs.google.com/spreadsheets/d/1fC3F-ETQnrv8idP-F-7VQG5JKaYgQqaK8Q0zCJ0u6iY/edit#gid=735521989</t>
  </si>
  <si>
    <t>GS01</t>
  </si>
  <si>
    <t>MV404</t>
  </si>
  <si>
    <t>Edhafushi</t>
  </si>
  <si>
    <t>GS33</t>
  </si>
  <si>
    <t>MV405</t>
  </si>
  <si>
    <t>Dharavandhoo</t>
  </si>
  <si>
    <t>GS138</t>
  </si>
  <si>
    <t>MV551</t>
  </si>
  <si>
    <t>https://docs.google.com/spreadsheets/d/1Hpu8pzX8DwLk0S-zibnG_jGDy2V6M3uC8q5f5NfyXyM/edit#gid=1996311398</t>
  </si>
  <si>
    <t>Donfan</t>
  </si>
  <si>
    <t>Dhonfanu School - GS138</t>
  </si>
  <si>
    <t>https://docs.google.com/spreadsheets/d/15RLqQrELut65OTTu6kfE4orvVmvrqvdy1iQRPml-Lis/edit#gid=1637726319</t>
  </si>
  <si>
    <t>https://docs.google.com/spreadsheets/d/1h-aP1w0yQLixjfwfM9K_wolgLdAvOeugKEO6bApWtVQ/edit#gid=1489776521</t>
  </si>
  <si>
    <t>GS137</t>
  </si>
  <si>
    <t>https://docs.google.com/spreadsheets/d/1ToAihx1O2aYUBa4eu6px7EjHVEw_TzMib19y-ePD-Ak/edit#gid=1060184755</t>
  </si>
  <si>
    <t>Fulhadhoo</t>
  </si>
  <si>
    <t>Fulhadhoo School - GS137</t>
  </si>
  <si>
    <t>GS139</t>
  </si>
  <si>
    <t>MV495</t>
  </si>
  <si>
    <t>Goidhoo School - GS139</t>
  </si>
  <si>
    <t>https://docs.google.com/spreadsheets/d/1aAdujr-FTk3l2m1ASowc3NpAmq58ri2AEaSszTlP5bM/edit</t>
  </si>
  <si>
    <t>GS130</t>
  </si>
  <si>
    <t>MV406</t>
  </si>
  <si>
    <t>Hithaadhoo</t>
  </si>
  <si>
    <t>Hithaadhoo School - GS130</t>
  </si>
  <si>
    <t>GS133</t>
  </si>
  <si>
    <t>MV552</t>
  </si>
  <si>
    <t>Kamadhoo</t>
  </si>
  <si>
    <t>Kamadhoo School - GS133</t>
  </si>
  <si>
    <t>GS132</t>
  </si>
  <si>
    <t>MV448</t>
  </si>
  <si>
    <t>https://drive.google.com/open?id=0B2bR7x8eV92zdm9KZGxENnl5aDg</t>
  </si>
  <si>
    <t>Kendhoo</t>
  </si>
  <si>
    <t>https://drive.google.com/open?id=10U7ZIOJ6th3uustLhVDjMsp-SEH4RijPkAWBdwdWXNw</t>
  </si>
  <si>
    <t>GS131</t>
  </si>
  <si>
    <t>MV553</t>
  </si>
  <si>
    <t>Kihaadhoo</t>
  </si>
  <si>
    <t>Kihaadhoo School - GS131</t>
  </si>
  <si>
    <t>https://docs.google.com/spreadsheets/d/1eMUUZ1HlK6jmJt24BSnTLFa7yaK-5TBqBRsfkXJMO6Y/edit#gid=1597355125</t>
  </si>
  <si>
    <t>GS134</t>
  </si>
  <si>
    <t>MV487</t>
  </si>
  <si>
    <t>Kudarikilu</t>
  </si>
  <si>
    <t>GS135</t>
  </si>
  <si>
    <t>MV515</t>
  </si>
  <si>
    <t>Maalhos</t>
  </si>
  <si>
    <t>Maalhohu School - GS135</t>
  </si>
  <si>
    <t>https://docs.google.com/spreadsheets/d/17wW4yJl-no95l0aCFLOIbMrrdQNKIwaSqC-uieXXg8c/edit#gid=1403140184</t>
  </si>
  <si>
    <t>GS56</t>
  </si>
  <si>
    <t>MV407</t>
  </si>
  <si>
    <t>https://docs.google.com/a/moe.gov.mv/spreadsheets/d/1yZQoLGBemDr9GedIZecJEorFO9rPdZKoN0LqAAl3-sU/edit?usp=sharing</t>
  </si>
  <si>
    <t>https://docs.google.com/spreadsheets/d/1bqcyiob6CfGOKVH5DDXF2uQEnXFbGEW0xOs2389dgQo/edit#gid=735521989</t>
  </si>
  <si>
    <t>Thulhaadhoo</t>
  </si>
  <si>
    <t>Thulhaadhoo School - GS56</t>
  </si>
  <si>
    <t>https://docs.google.com/spreadsheets/d/1yebbryGsVXeD5uBY__4BLsYLE1xI2dVGYe55CnCdyhY/edit#gid=1996311398</t>
  </si>
  <si>
    <t>https://docs.google.com/spreadsheets/d/1NKGruHqU0Id7aSOwbbM2V9EK2-Cn0nmQ7u7oMhIsqkM/edit</t>
  </si>
  <si>
    <t>GS22</t>
  </si>
  <si>
    <t>https://docs.google.com/spreadsheets/d/1n4aXlazfVicZ9FaS7W0PUNNpQ-QXifmTk7bhhUWxMNU/edit#gid=731300688</t>
  </si>
  <si>
    <t>MV408</t>
  </si>
  <si>
    <t>Central</t>
  </si>
  <si>
    <t>LH</t>
  </si>
  <si>
    <t>Hinnavaru</t>
  </si>
  <si>
    <t>GS21</t>
  </si>
  <si>
    <t>MV409</t>
  </si>
  <si>
    <t>https://docs.google.com/spreadsheets/d/12FdUWw6GUFbUbXueLZy32aZpXV5SirFcNvpUT6ULNgE/edit</t>
  </si>
  <si>
    <t>Kurendhoo</t>
  </si>
  <si>
    <t>Lh. Atoll school - GS21</t>
  </si>
  <si>
    <t>GS140</t>
  </si>
  <si>
    <t>MV536</t>
  </si>
  <si>
    <t>Olhuvelifushi</t>
  </si>
  <si>
    <t>Olhuvelifushi School - GS140</t>
  </si>
  <si>
    <t>https://drive.google.com/drive/folders/0BxbDGk9ajmJUZmFEUEJrM3NKelk</t>
  </si>
  <si>
    <t>https://docs.google.com/spreadsheets/d/1l0VYjPuQgBSBp1-S5gbqPqYpBaGvo1PX0jX2Y9JHl54/edit?usp=sharing</t>
  </si>
  <si>
    <t>GS51</t>
  </si>
  <si>
    <t>MV465</t>
  </si>
  <si>
    <t>https://docs.google.com/spreadsheets/d/1yxPjlNt4VlHuglL2ff_Ew_OJYx_dTiyU7jgQMUEM5Cw/edit#gid=208945252</t>
  </si>
  <si>
    <t>https://docs.google.com/spreadsheets/d/108argdLrNUQ2tx-sTN1gDvj1EMHsWxXbZtGrJ0dFfE0/edit#gid=1403140184</t>
  </si>
  <si>
    <t>https://docs.google.com/a/moe.gov.mv/spreadsheets/d/1lizlX3-xYIj4xg4dQowcWRx04ey0JkwJmu087hqZU2w/edit?usp=sharing</t>
  </si>
  <si>
    <t>https://docs.google.com/spreadsheets/d/1TRhbrDyIF-lWiIip38YgNvwQZhvjC8CYhXoTo2EyKCc/edit#gid=735521989</t>
  </si>
  <si>
    <t>https://docs.google.com/spreadsheets/d/103EEAFf8wMgYMPDdLKRWVKFLu5EPps6PeJM_CY0reRU/edit#gid=1996311398</t>
  </si>
  <si>
    <t>https://docs.google.com/spreadsheets/d/1YP48PoYsDYBjqSt62546h8uUQugUWqHUbjXm7uiV0uQ/edit#gid=0</t>
  </si>
  <si>
    <t>https://docs.google.com/spreadsheets/d/1XbBw3b1BU03zJUPc4FVxQ2Ifik04DwSDBoORhGikE_o/edit#gid=118653291</t>
  </si>
  <si>
    <t>Naifaru</t>
  </si>
  <si>
    <t>https://docs.google.com/spreadsheets/d/11zILsODWBfquEhGhe5axI6e83xDN69_rqJLOzOYc9ZY/edit#gid=1060184755</t>
  </si>
  <si>
    <t>https://docs.google.com/spreadsheets/d/1S9ZXtJ6xL-SZFRMfYkJlz5Rj50mFcf3ya6i-X0pxcOI/edit</t>
  </si>
  <si>
    <t>https://drive.google.com/open?id=0BxprLsBSDsrLMlJnR25wa0dBam8</t>
  </si>
  <si>
    <t>GS14</t>
  </si>
  <si>
    <t>https://drive.google.com/open?id=1CbgeMdLqoviDNyYyOwqFZjeJpIOELs8S2DdF__80w3s</t>
  </si>
  <si>
    <t>MV411</t>
  </si>
  <si>
    <t>https://docs.google.com/spreadsheets/d/1kBmgBzSiueuAFWe6od2X0ygq_nZ3r3smBD1KeHSJLYw/edit#gid=1390507991</t>
  </si>
  <si>
    <t>K</t>
  </si>
  <si>
    <t>Thulusdhoo</t>
  </si>
  <si>
    <t>GS36</t>
  </si>
  <si>
    <t>MV412</t>
  </si>
  <si>
    <t>Kaashidhoo</t>
  </si>
  <si>
    <t>K. Atoll School - GS36</t>
  </si>
  <si>
    <t>https://docs.google.com/spreadsheets/d/1yRgZDAghd6sS_Ky2aQfn7yYx8GHR-ylfLfjl21WxWnI/edit#gid=1403140184</t>
  </si>
  <si>
    <t>https://docs.google.com/a/moe.gov.mv/spreadsheets/d/1sdTejCezncFGvGWIb-y1_1skVLhHwfAu9doRiqUWWsg/edit?usp=sharing</t>
  </si>
  <si>
    <t>GS143</t>
  </si>
  <si>
    <t>MV428</t>
  </si>
  <si>
    <t>https://docs.google.com/spreadsheets/d/1qO6ndqExXlqDZEz5yfXaUapYLgtGyxIiqr9gVKtOihI/edit#gid=735521989</t>
  </si>
  <si>
    <t>Maafushi</t>
  </si>
  <si>
    <t>Maafushee School - GS143</t>
  </si>
  <si>
    <t>https://docs.google.com/spreadsheets/d/1R2HwXzsC5Ung8jD4QjygQWZIltvwaCDWD6IHwawqC9A/edit#gid=1996311398</t>
  </si>
  <si>
    <t>https://docs.google.com/spreadsheets/d/1RdQ6kRn3ZfP9X62Rvrx6li9LI1EbPsRCOYoRc-0tTi8/edit#gid=0</t>
  </si>
  <si>
    <t>GS142</t>
  </si>
  <si>
    <t>MV443</t>
  </si>
  <si>
    <t>https://docs.google.com/spreadsheets/d/1Q_5RPfEFPDmltK3_DXQ2L_22KdeJEESjjRnVXM0NIvA/edit#gid=1926013936</t>
  </si>
  <si>
    <t>Huraa</t>
  </si>
  <si>
    <t>Huraa School - GS142</t>
  </si>
  <si>
    <t>https://docs.google.com/spreadsheets/d/1yMqnqevDr1yZJwgjh-JSeLtLcpfciO_rBhHf4mal0cE/edit#gid=1060184755</t>
  </si>
  <si>
    <t>https://docs.google.com/spreadsheets/d/1XM1QB5WPIZ6gnX-Sn5jsAgEpBabo8DC-KlhT3g8T8E4/edit</t>
  </si>
  <si>
    <t>GS141</t>
  </si>
  <si>
    <t>MV539</t>
  </si>
  <si>
    <t>https://docs.google.com/spreadsheets/d/1uH-edb3g_In6KXhnxHaptAri2rT6eryrlA_ZDMMSCUk/edit#gid=1637726319</t>
  </si>
  <si>
    <t>Himmafushi</t>
  </si>
  <si>
    <t>Himmafushee School - GS141</t>
  </si>
  <si>
    <t>https://docs.google.com/spreadsheets/d/1loYDq090aMrO-RmkrVceg7DLpefsvbnDVmQrLbvpLDs/edit#gid=35097275</t>
  </si>
  <si>
    <t>GS145</t>
  </si>
  <si>
    <t>MV564</t>
  </si>
  <si>
    <t>Guraidhoo</t>
  </si>
  <si>
    <t>Guraidhoo School - GS145</t>
  </si>
  <si>
    <t>GS147</t>
  </si>
  <si>
    <t>MV519</t>
  </si>
  <si>
    <t>https://docs.google.com/spreadsheets/d/1D9C-mGG2ostTvW9wzVsLwuzqm4AFyv5rbV1ZFpzZWa4/edit#gid=735521989</t>
  </si>
  <si>
    <t>Gaafaru</t>
  </si>
  <si>
    <t>Gaafaru School - GS147</t>
  </si>
  <si>
    <t>https://docs.google.com/spreadsheets/d/1UzfQetSvqmGAw1qphqBRR_WI3YUrRX3QRsP30pbF-iQ/edit#gid=1637726319</t>
  </si>
  <si>
    <t>https://docs.google.com/spreadsheets/d/1Gy6_aEluCo2skRLNUQ-WHzrEXizvnjVtdJbr3hxIrVY/edit#gid=16890719</t>
  </si>
  <si>
    <t>GS144</t>
  </si>
  <si>
    <t>MV468</t>
  </si>
  <si>
    <t>https://docs.google.com/spreadsheets/d/1pJAcP9TVI5TSO-tKozpjXLzMjS-XltXSdr_aSN4O35o/edit#gid=1575980847</t>
  </si>
  <si>
    <t>Dhiffushi</t>
  </si>
  <si>
    <t>Dhiffushi School - GS144</t>
  </si>
  <si>
    <t>GS146</t>
  </si>
  <si>
    <t>MV520</t>
  </si>
  <si>
    <t>Gulhi</t>
  </si>
  <si>
    <t>Gulhi School - GS146</t>
  </si>
  <si>
    <t>GS40</t>
  </si>
  <si>
    <t>MV413</t>
  </si>
  <si>
    <t>AA</t>
  </si>
  <si>
    <t>Rasdhoo</t>
  </si>
  <si>
    <t>Aa. Atoll Education Centre - GS40</t>
  </si>
  <si>
    <t>GS32</t>
  </si>
  <si>
    <t>https://drive.google.com/open?id=0ByMk00dzpcaySTByTWJ3cGdlbzg</t>
  </si>
  <si>
    <t>MV429</t>
  </si>
  <si>
    <t>https://drive.google.com/open?id=1Qc4Amy06XBpc5kT0H75CO44PqA6csFm3ctU4-7gDOIY</t>
  </si>
  <si>
    <t>Feridhoo</t>
  </si>
  <si>
    <t>Aa. Atoll School - GS32</t>
  </si>
  <si>
    <t>https://docs.google.com/spreadsheets/d/1Y1Z7VMb2mcIXhhlyRLiywt3BsXfT02uZvEtkUK3l6OI/edit#gid=923273495</t>
  </si>
  <si>
    <t>GS150</t>
  </si>
  <si>
    <t>MV521</t>
  </si>
  <si>
    <t>Ukulhas</t>
  </si>
  <si>
    <t>Ukulhahu School - GS150</t>
  </si>
  <si>
    <t>B.Atoll Eduction Centre - GS01</t>
  </si>
  <si>
    <t>GS66</t>
  </si>
  <si>
    <t>MV469</t>
  </si>
  <si>
    <t>Thoddoo</t>
  </si>
  <si>
    <t>Thoddu School - GS66</t>
  </si>
  <si>
    <t>GS152</t>
  </si>
  <si>
    <t>MV522</t>
  </si>
  <si>
    <t>Mathiveri</t>
  </si>
  <si>
    <t>GS149</t>
  </si>
  <si>
    <t>MV523</t>
  </si>
  <si>
    <t>Bodufolhudhoo</t>
  </si>
  <si>
    <t>Bodufolhudhoo School - GS149</t>
  </si>
  <si>
    <t>GS151</t>
  </si>
  <si>
    <t>MV565</t>
  </si>
  <si>
    <t>Maalhohu</t>
  </si>
  <si>
    <t>Maalhohu School - GS151</t>
  </si>
  <si>
    <t>GS148</t>
  </si>
  <si>
    <t>https://docs.google.com/spreadsheets/d/1XWfTljolPHN4CRMBplPpEcChiR3yHGc-aNMvh_8t-qo/edit#gid=1403140184</t>
  </si>
  <si>
    <t>MV524</t>
  </si>
  <si>
    <t>Himandhoo</t>
  </si>
  <si>
    <t>Himandhoo School - GS148</t>
  </si>
  <si>
    <t>https://docs.google.com/a/moe.gov.mv/spreadsheets/d/1XN7agynidFzcd_QtrplrFoawbGlF70tGaJ392I2oUy4/edit?usp=sharing</t>
  </si>
  <si>
    <t>GS10</t>
  </si>
  <si>
    <t>MV414</t>
  </si>
  <si>
    <t>ADH</t>
  </si>
  <si>
    <t>Mahibadhoo</t>
  </si>
  <si>
    <t>ADh. Atoll Education Centre - GS10</t>
  </si>
  <si>
    <t>https://docs.google.com/spreadsheets/d/1_xc6gBNeKKrgtk7plA_hJA9fs-YbONa4P3Uf3IdvF6c/edit#gid=735521989</t>
  </si>
  <si>
    <t>GS42</t>
  </si>
  <si>
    <t>MV415</t>
  </si>
  <si>
    <t>https://docs.google.com/spreadsheets/d/1Y8l8opJrtHdKhnWgASQBTe5wRV8uk0AMhslyQnhtB0I/edit#gid=1996311398</t>
  </si>
  <si>
    <t>Maamigili</t>
  </si>
  <si>
    <t>ADh. Atoll School - GS42</t>
  </si>
  <si>
    <t>https://docs.google.com/spreadsheets/d/1fd-VCWvJmG2Ixt0kCDhKRkmqONdl6ZlAxFT3TH6uGT0/edit#gid=0</t>
  </si>
  <si>
    <t>GS153</t>
  </si>
  <si>
    <t>MV471</t>
  </si>
  <si>
    <t>Hagnameedhoo</t>
  </si>
  <si>
    <t>https://docs.google.com/spreadsheets/d/1KwggXMR9D-fhCNgZ00ARJvk-zGMGg_zBPoAaLqccQNM/edit#gid=1258541691</t>
  </si>
  <si>
    <t>Hangnaameedhoo School - GS153</t>
  </si>
  <si>
    <t>GS155</t>
  </si>
  <si>
    <t>MV490</t>
  </si>
  <si>
    <t>https://docs.google.com/spreadsheets/d/1S96zQ0DI6ufbNWLYwUAHiWg0fMRhS5LISg_2Idzncz0/edit#gid=1060184755</t>
  </si>
  <si>
    <t>Omadhoo</t>
  </si>
  <si>
    <t>https://docs.google.com/spreadsheets/d/1qyLnOCScozvCgBKlH_ZBi_pnuONza37EjvlJyQOMCVs/edit#gid=0</t>
  </si>
  <si>
    <t>GS154</t>
  </si>
  <si>
    <t>MV544</t>
  </si>
  <si>
    <t>https://drive.google.com/open?id=0B22w2M_tLPnpT3E3RkdSdHI0Tkk</t>
  </si>
  <si>
    <t>Kunburudhoo</t>
  </si>
  <si>
    <t>Kunburudhoo School - GS154</t>
  </si>
  <si>
    <t>https://drive.google.com/open?id=1wLcqVLC5zj39AQxQOqoV4YuiTr4eOQX3v6DwdhAQlWk</t>
  </si>
  <si>
    <t>GS156</t>
  </si>
  <si>
    <t>https://docs.google.com/spreadsheets/d/1-3CHXwaxmEvUNBAm7PZSu1BBx5Akwr3goEdVgBIHFmw/edit#gid=70585917</t>
  </si>
  <si>
    <t>MV560</t>
  </si>
  <si>
    <t>Mandhoo</t>
  </si>
  <si>
    <t>Mandhoo School - GS156</t>
  </si>
  <si>
    <t>GS158</t>
  </si>
  <si>
    <t>MV444</t>
  </si>
  <si>
    <t>Dhangethi</t>
  </si>
  <si>
    <t>Dhangethee School - GS158</t>
  </si>
  <si>
    <t>GS159</t>
  </si>
  <si>
    <t>Dhidhdhoo School - GS159</t>
  </si>
  <si>
    <t>https://docs.google.com/spreadsheets/d/1tDcsvWHGa6TvzzrLXvQ9RKRKDcQNqXZD2O_ExhrSZK4/edit#gid=1403140184</t>
  </si>
  <si>
    <t>GS160</t>
  </si>
  <si>
    <t>MV567</t>
  </si>
  <si>
    <t>https://docs.google.com/a/moe.gov.mv/spreadsheets/d/1f6jl-PFvZ3F-8UCL79a7Epw5k7lh23fAlsN_unbcDxM/edit?usp=sharing</t>
  </si>
  <si>
    <t>Dhigurah</t>
  </si>
  <si>
    <t>Dhigurah School - GS160</t>
  </si>
  <si>
    <t>https://docs.google.com/spreadsheets/d/1w7nScVcbEosAT8GqgBC-J5X_KqoyXUzlAzWgT4RWvtk/edit#gid=735521989</t>
  </si>
  <si>
    <t>GS157</t>
  </si>
  <si>
    <t>https://docs.google.com/spreadsheets/d/16kioq29kmNWlQjj_9W9mL5EsoAQQokmumQJsD4IBsSo/edit#gid=1996311398</t>
  </si>
  <si>
    <t>MV566</t>
  </si>
  <si>
    <t>Fenfushi</t>
  </si>
  <si>
    <t>Fenfushee School - GS157</t>
  </si>
  <si>
    <t>https://docs.google.com/spreadsheets/d/1K55Ar5e7GdUlf84lz6baFZB3gLgnAgaDo3j1n5x0gOU/edit#gid=0</t>
  </si>
  <si>
    <t>GS38</t>
  </si>
  <si>
    <t>MV416</t>
  </si>
  <si>
    <t>https://docs.google.com/spreadsheets/d/14B9Y_HhZNuVaaHfIhId09kOsMncCrJIrftMbfTu-U_I/edit#gid=983813935</t>
  </si>
  <si>
    <t>V</t>
  </si>
  <si>
    <t>Felidhoo</t>
  </si>
  <si>
    <t>https://docs.google.com/spreadsheets/d/1ZQq2Eus-G2UucYia2IIg_UNMy33dzi6-yfwP88LnfhY/edit#gid=1060184755</t>
  </si>
  <si>
    <t>GS12</t>
  </si>
  <si>
    <t>https://docs.google.com/spreadsheets/d/1tmCGlpluzSt9mpwEh8d0ByXICvNLmPV6rLcvB1qgX9Q/edit#gid=0</t>
  </si>
  <si>
    <t>MV440</t>
  </si>
  <si>
    <t>Fulidhoo</t>
  </si>
  <si>
    <t>V.Atoll School - GS12</t>
  </si>
  <si>
    <t>https://docs.google.com/spreadsheets/d/19xuih475HsmOiB7xfl5SjZSOcNkzyXJ_RdLWtXD2gqs/edit?usp=sharing</t>
  </si>
  <si>
    <t>https://docs.google.com/spreadsheets/d/14MabE9qAO2G91geDLb5tBPaiBbTsUlfHxERuTttnH_s/edit#gid=2088819935</t>
  </si>
  <si>
    <t>GS70</t>
  </si>
  <si>
    <t>MV457</t>
  </si>
  <si>
    <t>Keyodhoo</t>
  </si>
  <si>
    <t>Keyodhoo School - GS70</t>
  </si>
  <si>
    <t>GS23</t>
  </si>
  <si>
    <t>MV417</t>
  </si>
  <si>
    <t>M</t>
  </si>
  <si>
    <t>Muli</t>
  </si>
  <si>
    <t>https://docs.google.com/spreadsheets/d/1pzvVPyeCVaJ1Cs35uQg7fuP02tai8FSN7QnfSV7caq8/edit#gid=1403140184</t>
  </si>
  <si>
    <t>GS25</t>
  </si>
  <si>
    <t>MV418</t>
  </si>
  <si>
    <t>Kolhufushi</t>
  </si>
  <si>
    <t>M. Atoll School - GS25</t>
  </si>
  <si>
    <t>GS166</t>
  </si>
  <si>
    <t>MV419</t>
  </si>
  <si>
    <t>Mulaku</t>
  </si>
  <si>
    <t>Mulaku School - GS166</t>
  </si>
  <si>
    <t>GS168</t>
  </si>
  <si>
    <t>MV430</t>
  </si>
  <si>
    <t>Dhiggaru</t>
  </si>
  <si>
    <t>Dhiggaru School - GS168</t>
  </si>
  <si>
    <t>https://docs.google.com/a/moe.gov.mv/spreadsheets/d/1P8PqxHGaTuBocl8R-Iif3hfdEOWjxpZkUbIq6mUn-S4/edit?usp=sharing</t>
  </si>
  <si>
    <t>GS164</t>
  </si>
  <si>
    <t>Riymandhoo</t>
  </si>
  <si>
    <t>Riymandhoo School - GS164</t>
  </si>
  <si>
    <t>GS165</t>
  </si>
  <si>
    <t>Veyvashu</t>
  </si>
  <si>
    <t>Veyvashu School - GS165</t>
  </si>
  <si>
    <t>https://docs.google.com/spreadsheets/d/1b3lMwkZstoQLzhcX0v__Hwytkq890fAaT1AQBtgL4yo/edit#gid=735521989</t>
  </si>
  <si>
    <t>GS163</t>
  </si>
  <si>
    <t>Naalaafushi</t>
  </si>
  <si>
    <t>https://docs.google.com/spreadsheets/d/1oobqkohNcpjTQcG6wrxwUEgiFW9DrtB81AfZE059XWc/edit#gid=1996311398</t>
  </si>
  <si>
    <t>Naalaafushi School - GS163</t>
  </si>
  <si>
    <t>GS167</t>
  </si>
  <si>
    <t>MV502</t>
  </si>
  <si>
    <t>https://docs.google.com/a/moe.gov.mv/spreadsheets/d/14klcNDmvEcRNHVhc78MxJuGbl6PNlisIhTYE9HhEQNI/edit?usp=sharing</t>
  </si>
  <si>
    <t>GS11</t>
  </si>
  <si>
    <t>MV421</t>
  </si>
  <si>
    <t>F</t>
  </si>
  <si>
    <t>Feeali</t>
  </si>
  <si>
    <t>GS37</t>
  </si>
  <si>
    <t>https://docs.google.com/spreadsheets/d/1Az47JaRCmlHDHCWZLFz55dV4Rbf9bU246Lq1w9RR1ak/edit#gid=1979201499</t>
  </si>
  <si>
    <t>MV420</t>
  </si>
  <si>
    <t>Nilandhoo</t>
  </si>
  <si>
    <t>https://docs.google.com/spreadsheets/d/1qVHH1vkWw2aRYJHHyysLMfIMOxZxduwTCdPXWzX2bKY/edit#gid=1060184755</t>
  </si>
  <si>
    <t>F. Atoll Education Centre - GS37</t>
  </si>
  <si>
    <t>https://docs.google.com/spreadsheets/d/1WgbwZVmMeXvbgNtNugqdRpEE_Bmu-YftoVrg0LCSdMA/edit#gid=0</t>
  </si>
  <si>
    <t>GS71</t>
  </si>
  <si>
    <t>MV475</t>
  </si>
  <si>
    <t>Magoodhoo School - GS71</t>
  </si>
  <si>
    <t>https://drive.google.com/open?id=0BxE5P-Ip_QcybFFyTXJBdTNCVVk</t>
  </si>
  <si>
    <t>GS169</t>
  </si>
  <si>
    <t>MV441</t>
  </si>
  <si>
    <t>https://docs.google.com/spreadsheets/d/1-vKtpSuHftDE8rYezavVYulATv9l4tBECk7ngozJ7So/edit#gid=1881069524</t>
  </si>
  <si>
    <t>Bileiydhoo</t>
  </si>
  <si>
    <t>https://docs.google.com/spreadsheets/d/1tykSVMvWCTNjhrXkkogtf_RXAXuv49zCNAtVM92AG14/edit#gid=1366376102</t>
  </si>
  <si>
    <t>GS170</t>
  </si>
  <si>
    <t>MV528</t>
  </si>
  <si>
    <t>Dharanboodhoo</t>
  </si>
  <si>
    <t>Dharanboodhoo School - GS170</t>
  </si>
  <si>
    <t>GS24</t>
  </si>
  <si>
    <t>MV422</t>
  </si>
  <si>
    <t>South Central</t>
  </si>
  <si>
    <t>Dh</t>
  </si>
  <si>
    <t>Kudahuvadhoo</t>
  </si>
  <si>
    <t>https://docs.google.com/spreadsheets/d/1q6o11IrAQqva8-y4-OJoAqZS3PKWpSObVyBlem9GdwM/edit#gid=735521989</t>
  </si>
  <si>
    <t>https://docs.google.com/spreadsheets/d/1OB9g-FJWCEsAsvWob_-KGdg4i1AR_f5YqXqcK5SscRE/edit#gid=0</t>
  </si>
  <si>
    <t>https://docs.google.com/spreadsheets/d/1dG-gd54ykkhzQFsbDXGbO4QMoCsDQWcG2rFuCfrF51g/edit#gid=801963586</t>
  </si>
  <si>
    <t>GS31</t>
  </si>
  <si>
    <t>https://docs.google.com/spreadsheets/d/1aF0hf35RnjBlFhDHy4iuupHidNmYDXwOiTdIrktaQds/edit#gid=1575980847</t>
  </si>
  <si>
    <t>MV423</t>
  </si>
  <si>
    <t>no students in gr.10</t>
  </si>
  <si>
    <t>Dh. Atoll School - GS31</t>
  </si>
  <si>
    <t>https://drive.google.com/open?id=11GfppYcXlq-gfSxn4TWtLDo85L_UdTQ2hHFtzp0bbVM</t>
  </si>
  <si>
    <t>https://docs.google.com/spreadsheets/d/1jjfRnCHE03etYFM-09x23q7zJALjuBFmmyj38PYBrzw/edit#gid=501956081</t>
  </si>
  <si>
    <t>https://docs.google.com/spreadsheets/d/1zlgo2uLJ0bxHxpXqt182cQFSAmD9bdjDMLVHg6OMqdA/edit#gid=1403140184</t>
  </si>
  <si>
    <t>https://docs.google.com/a/moe.gov.mv/spreadsheets/d/1PqwU2HvBacvcNiT2Po-rFHhWAICXYvYv2rfCc7yJils/edit?usp=sharing</t>
  </si>
  <si>
    <t>https://docs.google.com/spreadsheets/d/1kfAtco3eZ6RePSRH6wqBNA5iDqyAEZruGatKsO7CDZA/edit#gid=735521989</t>
  </si>
  <si>
    <t>GS171</t>
  </si>
  <si>
    <t>https://docs.google.com/spreadsheets/d/12o9XFdQimfIrcb3fm0_Zrd4M7LixxQsPE7EF3vUiC1g/edit#gid=1996311398</t>
  </si>
  <si>
    <t>MV477</t>
  </si>
  <si>
    <t>https://docs.google.com/spreadsheets/d/1NxMCeKaOQW1esl7U125b_1PZ2kpMuea_zDgbhhkLhKA/edit#gid=0</t>
  </si>
  <si>
    <t>Hulhudheli</t>
  </si>
  <si>
    <t>Hulhudheli School - GS171</t>
  </si>
  <si>
    <t>https://docs.google.com/spreadsheets/d/1xZgCY2TaAw0ia51lBTFYo57MsLUzcuFuQPB7oWO7jCA/edit#gid=33923309</t>
  </si>
  <si>
    <t>https://docs.google.com/spreadsheets/d/1jVBM4ZB1Gajif87Qq7RYyRGANht9ZhOLFBnGOwEoK1c/edit#gid=1060184755</t>
  </si>
  <si>
    <t>https://docs.google.com/spreadsheets/d/1UGJRzdu00uCHj4UfHEZItzDUBAyesQC3Yj02-c-MMyo/edit#gid=0</t>
  </si>
  <si>
    <t>GS172</t>
  </si>
  <si>
    <t>MV496</t>
  </si>
  <si>
    <t>https://drive.google.com/drive/folders/0B1Nm3YwDUI_8WGo2N2JtRkVPTTQ</t>
  </si>
  <si>
    <t>Rinbudhoo</t>
  </si>
  <si>
    <t>https://docs.google.com/spreadsheets/d/1-zRM2LHzOnTJMh7X696sZeTOgaaksWN9n4SSfulkI4k/edit?usp=sharing</t>
  </si>
  <si>
    <t>Rinbudhoo School - GS172</t>
  </si>
  <si>
    <t>https://docs.google.com/spreadsheets/d/1f-0DcRsir6YtCUOw8STWdw3PTqR0RbM-XK7ae12PaZs/edit#gid=1367697860</t>
  </si>
  <si>
    <t>GS173</t>
  </si>
  <si>
    <t>MV451</t>
  </si>
  <si>
    <t>Bandidhoo</t>
  </si>
  <si>
    <t>Bandidhoo School - GS173</t>
  </si>
  <si>
    <t>https://docs.google.com/spreadsheets/d/1Lt2r7GL0IIsVaQibKBUb7RLdub_qULgO3yH5Wsu6QR4/edit#gid=910461609</t>
  </si>
  <si>
    <t>GS175</t>
  </si>
  <si>
    <t>MV473</t>
  </si>
  <si>
    <t>https://docs.google.com/a/moe.gov.mv/spreadsheets/d/18NaOK6F3U7ukcb3la4uN3OnoH9T8pXARASrfuuvBWvg/edit?usp=sharing</t>
  </si>
  <si>
    <t>Maaenboodhoo</t>
  </si>
  <si>
    <t>Maaenboodhoo Madhrasa - GS175</t>
  </si>
  <si>
    <t>https://docs.google.com/spreadsheets/d/1X7ZTp9xTyzgYVdCUByir-TOOjKuyNUjcy07jVnJhc6c/edit#gid=735521989</t>
  </si>
  <si>
    <t>https://docs.google.com/spreadsheets/d/1LbpeJck_K46haqiFI_f6DVf7qGcuHTszJhuYGN3z8HQ/edit#gid=1996311398</t>
  </si>
  <si>
    <t>https://docs.google.com/spreadsheets/d/1p1puPjufmgUNhRTA16rJPHK2uAc1MXbEr8mx1ScGMf0/edit#gid=0</t>
  </si>
  <si>
    <t>GS04</t>
  </si>
  <si>
    <t>MV424</t>
  </si>
  <si>
    <t>https://docs.google.com/spreadsheets/d/1PPHl_qPkVOBBOpLWAv855m_tQz6tPAJZ5PZcGESnG38/edit#gid=1355959879</t>
  </si>
  <si>
    <t>Th</t>
  </si>
  <si>
    <t>Thimarafushi</t>
  </si>
  <si>
    <t>Th. Atoll Education Centre - GS04</t>
  </si>
  <si>
    <t>https://docs.google.com/spreadsheets/d/15ZOqgRHpIp-d8ile-uzeGHeVG5uV63xiDyRgwwscfm0/edit#gid=0</t>
  </si>
  <si>
    <t>https://docs.google.com/spreadsheets/d/1Dqxlr_oaMBx92Oscvq-7rhf_qGJ-kki9bXnV4ogexfo/edit?usp=sharing</t>
  </si>
  <si>
    <t>GS27</t>
  </si>
  <si>
    <t>https://docs.google.com/spreadsheets/d/12BSUUj8DCMApvVpySUbBAzVygZaTZ4Y1aAJhm8AaCwc/edit#gid=906540542</t>
  </si>
  <si>
    <t>MV425</t>
  </si>
  <si>
    <t>Th. Atoll School - GS27</t>
  </si>
  <si>
    <t>https://docs.google.com/spreadsheets/d/1w3uHhRIGrWqv1XRMaUoSk02UPwgJ50FFblVB5350RXA/edit#gid=1403140184</t>
  </si>
  <si>
    <t>https://docs.google.com/a/moe.gov.mv/spreadsheets/d/1qsPtqAejV6iystWsmTFTWkFqfxgENqu9joF4jv80-qw/edit?usp=sharing</t>
  </si>
  <si>
    <t>https://docs.google.com/spreadsheets/d/1ZVvcX-28r70dwjs3jD6sJKXGp4vutb0MJsaDys5RhDQ/edit#gid=735521989</t>
  </si>
  <si>
    <t>GS181</t>
  </si>
  <si>
    <t>https://docs.google.com/spreadsheets/d/1o4oTNt6UaAYtNp4OAOWRVNKbhrUQoKPm3qE4lSMF-Ds/edit#gid=1996311398</t>
  </si>
  <si>
    <t>MV497</t>
  </si>
  <si>
    <t>Dhiyamigili</t>
  </si>
  <si>
    <t>https://docs.google.com/spreadsheets/d/1TJW1rwO851CIVwfEfjGx29rUWk2Eg47EaV2-17JOVAw/edit#gid=2048674692</t>
  </si>
  <si>
    <t>Dhiyamigili School - GS181</t>
  </si>
  <si>
    <t>https://docs.google.com/spreadsheets/d/1JX4FOZhrE-M_Pf6l8LcjssxRZr8eDxGlaamE8iVYNGw/edit#gid=2000182618</t>
  </si>
  <si>
    <t>GS55</t>
  </si>
  <si>
    <t>MV432</t>
  </si>
  <si>
    <t>Kinbidhoo</t>
  </si>
  <si>
    <t>Kinbidhoo School - GS55</t>
  </si>
  <si>
    <t>GS63</t>
  </si>
  <si>
    <t>MV480</t>
  </si>
  <si>
    <t>Veymandoo</t>
  </si>
  <si>
    <t>Veymandoo School - GS63</t>
  </si>
  <si>
    <t>https://docs.google.com/a/moe.gov.mv/spreadsheets/d/1Gv0qPNTEYpc8ZdSEueayEwQIzR_Gakw8AYJ_pWwNbxw/edit?usp=sharing</t>
  </si>
  <si>
    <t>https://docs.google.com/spreadsheets/d/1lRrSqoHBsmguAh4mDTb9f9TwSK4iGCtKOF0lGgiujsY/edit#gid=1545430388</t>
  </si>
  <si>
    <t>GS64</t>
  </si>
  <si>
    <t>MV500</t>
  </si>
  <si>
    <t>Hirilandhoo</t>
  </si>
  <si>
    <t>https://docs.google.com/spreadsheets/d/1tmLfPl3hc5Fv42YL-q8qiFUw1hA_JJPuKJRTKBf5T6g/edit#gid=1403140184</t>
  </si>
  <si>
    <t>https://docs.google.com/a/moe.gov.mv/spreadsheets/d/1dRqtmujCKAzgpSrQpavk4G4jEiNpNnzEMru-bSJiVIA/edit?usp=sharing</t>
  </si>
  <si>
    <t>GS65</t>
  </si>
  <si>
    <t>https://docs.google.com/spreadsheets/d/1tbxFf5IWSrKKi8iKbBZ9V1rQanOMOQdBIo_GiTY6iI4/edit#gid=735521989</t>
  </si>
  <si>
    <t>MV547</t>
  </si>
  <si>
    <t>https://docs.google.com/spreadsheets/d/1b0ZdQOQIUuepIEfa1_9vn90X-1C4QHO31zyhr4eH9os/edit#gid=1996311398</t>
  </si>
  <si>
    <t>Vilufushi</t>
  </si>
  <si>
    <t>Vilufushee School - GS65</t>
  </si>
  <si>
    <t>GS176</t>
  </si>
  <si>
    <t>MV479</t>
  </si>
  <si>
    <t>Burunee</t>
  </si>
  <si>
    <t>https://docs.google.com/spreadsheets/d/1UxL8AbZ-WktsA5YO4ZnOr23kszvGTV-Xf4SKRLDRIoM/edit#gid=0</t>
  </si>
  <si>
    <t>Burunee School - GS176</t>
  </si>
  <si>
    <t>https://docs.google.com/spreadsheets/d/1rjxwHR7WZppUkczpou7ocePptwe1cWQCLZn-TqMHi-Y/edit#gid=683885745</t>
  </si>
  <si>
    <t>GS177</t>
  </si>
  <si>
    <t>MV498</t>
  </si>
  <si>
    <t>Kandoodhoo</t>
  </si>
  <si>
    <t>Kandoodhoo School - GS177</t>
  </si>
  <si>
    <t>https://docs.google.com/spreadsheets/d/1Ubk_RW2NNYlrpMdcRxQDWUkfEUmKNMbWT0pPaVHS2hI/edit#gid=0</t>
  </si>
  <si>
    <t>GS179</t>
  </si>
  <si>
    <t>MV563</t>
  </si>
  <si>
    <t>https://drive.google.com/open?id=1NFKAkSICg6D8mRdUqvpm8xNfq726-ql3mJpKnwWcvaw</t>
  </si>
  <si>
    <t>Vandhoo</t>
  </si>
  <si>
    <t>https://docs.google.com/spreadsheets/d/1ZqttCxUBeCZ2_-M0Vt8Q7E6v4UU453vRrXjgKz5fh08/edit#gid=2078970124</t>
  </si>
  <si>
    <t>Vandhoo School - GS179</t>
  </si>
  <si>
    <t>GS180</t>
  </si>
  <si>
    <t>MV499</t>
  </si>
  <si>
    <t>Madifushi</t>
  </si>
  <si>
    <t>Madifushi School - GS180</t>
  </si>
  <si>
    <t>https://docs.google.com/spreadsheets/d/1kwB1Gtx1J8gX8pYKdd8Ccllr_SABhutJy2UHt-Hb1i4/edit#gid=1403140184</t>
  </si>
  <si>
    <t>https://docs.google.com/a/moe.gov.mv/spreadsheets/d/11k5amaf1gXxatmKj7lgERlSwUhzh8bk1GnXMpPs52ig/edit?usp=sharing</t>
  </si>
  <si>
    <t>https://docs.google.com/spreadsheets/d/17ukdtp0731lJ-VNHNMhiSn2j8s9Hkg2KhhqKfMMxMpY/edit#gid=0</t>
  </si>
  <si>
    <t>GS178</t>
  </si>
  <si>
    <t>https://docs.google.com/spreadsheets/d/15KmR4xZhFovY3XXw27O6KZoFvNj58bLwFRW0PPSoxnI/edit#gid=1996311398</t>
  </si>
  <si>
    <t>MV672</t>
  </si>
  <si>
    <t>https://docs.google.com/spreadsheets/d/1TneXYYwmYr3MqjztgmZkUpjy0LJ1YJPoTdlhO6AsJJ8/edit#gid=0</t>
  </si>
  <si>
    <t>Omadhoo School - GS178</t>
  </si>
  <si>
    <t>https://docs.google.com/spreadsheets/d/1B__i5H3g2HVHx8yp5lAVVC5JL2_bTNalmL6fhY4oFfo/edit#gid=1639121428</t>
  </si>
  <si>
    <t>GS182</t>
  </si>
  <si>
    <t>MV561</t>
  </si>
  <si>
    <t>Gaadhiffushi</t>
  </si>
  <si>
    <t>Gaadhiffushi School - GS182</t>
  </si>
  <si>
    <t>https://docs.google.com/spreadsheets/d/1bprG6MdguccQxM5LszaxIRmXxBBpz0z4jXZrrBYB3S0/edit#gid=0</t>
  </si>
  <si>
    <t>https://drive.google.com/drive/folders/0B02bUTCLdErucEF1NkZMWFFFelk</t>
  </si>
  <si>
    <t>https://drive.google.com/open?id=1wJwkMYLOs9ZIE9QBNGAyKGDTbLgCIpCFiqdYLqf26dM</t>
  </si>
  <si>
    <t>https://docs.google.com/spreadsheets/d/11HS35OmqpVHyDsv5z9XQviVpVmtHfr0UwKyJZKVlSOs/edit#gid=583239656</t>
  </si>
  <si>
    <t>GS17</t>
  </si>
  <si>
    <t>MV601</t>
  </si>
  <si>
    <t>L</t>
  </si>
  <si>
    <t>Fonadhoo</t>
  </si>
  <si>
    <t>L. Atoll Education Centre - GS17</t>
  </si>
  <si>
    <t>Kudarikil School - GS134</t>
  </si>
  <si>
    <t>SEN</t>
  </si>
  <si>
    <t>https://docs.google.com/spreadsheets/d/1imCTqy9clcup39I8t82bycIeSjvgL-EZrwsdHrnOKZ8/edit#gid=910461609</t>
  </si>
  <si>
    <t>GS28</t>
  </si>
  <si>
    <t>https://docs.google.com/a/moe.gov.mv/spreadsheets/d/1i-K4GkAOdEM85hTT2iiA2WEP0XMINkNA5zSO4gCNS58/edit?usp=sharing</t>
  </si>
  <si>
    <t>MV603</t>
  </si>
  <si>
    <t>https://docs.google.com/spreadsheets/d/1hJQO6WIDUuiURiXJXPLe1dVNNT36B75ehnUcNHDCSCg/edit#gid=735521989</t>
  </si>
  <si>
    <t>Maabaidhoo</t>
  </si>
  <si>
    <t>https://docs.google.com/spreadsheets/d/1u-0RpvqQnuKcf7VfUYaRDbPjx1KqcG4CNcNj11K69hs/edit#gid=1996311398</t>
  </si>
  <si>
    <t>L. Atoll School - GS28</t>
  </si>
  <si>
    <t>https://docs.google.com/spreadsheets/d/19fP6WX4suiL_j57jaF_u82rH3NPGdrUR73i1-yYVG5Q/edit#gid=0</t>
  </si>
  <si>
    <t>https://docs.google.com/spreadsheets/d/1CVL_bLnlyCHnIQ3236GZWkRnBo3OXZbSsVwmpR0XWws/edit#gid=1461265372</t>
  </si>
  <si>
    <t>https://docs.google.com/spreadsheets/d/1g52F0nsNj4O8LTb3YC4vX_ljHsz7eYs_UlhxYDjkxFU/edit#gid=1575980847</t>
  </si>
  <si>
    <t>GS49</t>
  </si>
  <si>
    <t>https://docs.google.com/spreadsheets/d/1tGcTmvAGgA8LV096UmFskEG_5YB7U3JR77zPfQBTEZk/edit#gid=0</t>
  </si>
  <si>
    <t>MV604</t>
  </si>
  <si>
    <t>Maavah</t>
  </si>
  <si>
    <t>https://drive.google.com/drive/folders/0ByLuUOF3rfTibzRUWWZ3c2NBN2s</t>
  </si>
  <si>
    <t>Maavashu School - GS49</t>
  </si>
  <si>
    <t>https://docs.google.com/spreadsheets/d/1QmtfiKeavXV2sDuNgCerk_VQAsx9CHqlbpW5vxk5mkE/edit?usp=sharing</t>
  </si>
  <si>
    <t>https://docs.google.com/spreadsheets/d/1dzq9_3ZSco2QhB7_ng19RgRSgfIH8TMpjoMsIEJ4HrY/edit#gid=1959264537</t>
  </si>
  <si>
    <t>GS52</t>
  </si>
  <si>
    <t>MV602</t>
  </si>
  <si>
    <t>Gan</t>
  </si>
  <si>
    <t>Hamad Bin Khaleefa Al Saanee - GS52</t>
  </si>
  <si>
    <t>https://docs.google.com/spreadsheets/d/1Yg7yeUVa2KDGT2iGTWYex-rnugqxRXr9bEtlsx2yvY4/edit#gid=1403140184</t>
  </si>
  <si>
    <t>https://docs.google.com/a/moe.gov.mv/spreadsheets/d/1VQWUy_0w-I4mQpYeeMU-Iy0pJnI3h3erissU91zroJE/edit?usp=sharing</t>
  </si>
  <si>
    <t>https://docs.google.com/spreadsheets/d/1Pv0gKUkWTiUIt4g-w8tdtAq1Ukmwb9J_aGLC6ygxEf8/edit#gid=735521989</t>
  </si>
  <si>
    <t>https://docs.google.com/spreadsheets/d/1IBi3noWnRc3YX_LKYlKEukl1FV6ku6sJTc291J9PhJ8/edit#gid=1996311398</t>
  </si>
  <si>
    <t>GS183</t>
  </si>
  <si>
    <t>MV639</t>
  </si>
  <si>
    <t>https://docs.google.com/spreadsheets/d/1wIRa7Gx9h9jQ1S0WwonhekrMG_N7C9t2wCGa2z00IQA/edit#gid=0</t>
  </si>
  <si>
    <t>Hithadhoo</t>
  </si>
  <si>
    <t>https://docs.google.com/spreadsheets/d/1aPpsZxZnO1EpQfkq5oZf26jaUA7TtL_UDzhsfpxXYvI/edit#gid=965541164</t>
  </si>
  <si>
    <t>Hithadhoo School - GS183</t>
  </si>
  <si>
    <t>https://docs.google.com/spreadsheets/d/1SiQwKxwKu_0hKrGT8BOtuXjpk1flgtzv3EVKEQ0mST4/edit#gid=1060184755</t>
  </si>
  <si>
    <t>https://docs.google.com/spreadsheets/d/1vVT4TG5pgtwZ7F_OJe0WSNckXxDMwLjdXFR-gCWdcaQ/edit#gid=0</t>
  </si>
  <si>
    <t>https://drive.google.com/drive/folders/0B8RXnv9Ov8YYVkg0S0ducTlZSlE</t>
  </si>
  <si>
    <t>https://docs.google.com/spreadsheets/d/1M2DUUrWPU363n1y3u-WgBzqtS430VPCr4unF4o1X-2s/edit?usp=sharing</t>
  </si>
  <si>
    <t>GS184</t>
  </si>
  <si>
    <t>https://docs.google.com/spreadsheets/d/1BNLudIb2gAjtx9dt--Q-phxfTCD0iea-tz63f4kjb0E/edit#gid=123364547</t>
  </si>
  <si>
    <t>MV640</t>
  </si>
  <si>
    <t>Kunahandhoo</t>
  </si>
  <si>
    <t>Kunahandhoo School - GS184</t>
  </si>
  <si>
    <t>GS186</t>
  </si>
  <si>
    <t>MV630</t>
  </si>
  <si>
    <t>https://docs.google.com/spreadsheets/d/1SkPN_DfV-eFAVCqKojWpSRLchiYBRzD8tp-a3xblDc8/edit#gid=1403140184</t>
  </si>
  <si>
    <t>Isdhoo</t>
  </si>
  <si>
    <t>Isdhoo School - GS186</t>
  </si>
  <si>
    <t>https://docs.google.com/a/moe.gov.mv/spreadsheets/d/1WiwbR6xBfIwhPAs62rRLjJ0_U9oqKlXnqU8eV58Bf6o/edit?usp=sharing</t>
  </si>
  <si>
    <t>https://docs.google.com/spreadsheets/d/1FdnSIpSSJaA_yxt6lTP7JFHPfs_rEMWPzolLeAByQWI/edit#gid=0</t>
  </si>
  <si>
    <t>https://docs.google.com/spreadsheets/d/18jszkCs51GtccY3IJQe9HP80mqbPnASNNl7v22-FVao/edit#gid=1996311398</t>
  </si>
  <si>
    <t>GS187</t>
  </si>
  <si>
    <t>MV631</t>
  </si>
  <si>
    <t>https://docs.google.com/spreadsheets/d/1LhPFz4TuLDp37KtDb6rOByqG3u3W-sUKhUQPwOszL7Q/edit#gid=0</t>
  </si>
  <si>
    <t>Isdhoo-Kalaidhoo</t>
  </si>
  <si>
    <t>https://docs.google.com/spreadsheets/d/1oyaZtbrH6-z24TjzfWU9wVn9OB6zDA3Eg-ZU-O595es/edit#gid=1727714922</t>
  </si>
  <si>
    <t>GS188</t>
  </si>
  <si>
    <t>MV638</t>
  </si>
  <si>
    <t>Mundoo</t>
  </si>
  <si>
    <t>Mundoo School - GS188</t>
  </si>
  <si>
    <t>https://docs.google.com/spreadsheets/d/1NAMohNPom2iM9tqOfVha0odDTiUeD8rjs7QhfyNKc-0/edit#gid=0</t>
  </si>
  <si>
    <t>GS189</t>
  </si>
  <si>
    <t>MV627</t>
  </si>
  <si>
    <t>Maamendhoo</t>
  </si>
  <si>
    <t>Maamendhoo School - GS189</t>
  </si>
  <si>
    <t>https://drive.google.com/open?id=1x7n-a1RRnmoDyYvhDujkuc9phtque2HUWBvnAb7NBG4</t>
  </si>
  <si>
    <t>GS190</t>
  </si>
  <si>
    <t>MV649</t>
  </si>
  <si>
    <t>https://docs.google.com/spreadsheets/d/1-BIbj02j455apZZyNovn5MJFNLJtG1Q7PiwFhCnQJqw/edit#gid=793714014</t>
  </si>
  <si>
    <t>Dhanbidhoo</t>
  </si>
  <si>
    <t>Classes for 2017 have been added (08/01)</t>
  </si>
  <si>
    <t>Dhanbidhoo School - GS190</t>
  </si>
  <si>
    <t>GS191</t>
  </si>
  <si>
    <t>Gan / Mukurimagu</t>
  </si>
  <si>
    <t>Mukurimagu School - GS191</t>
  </si>
  <si>
    <t>https://docs.google.com/spreadsheets/d/1aeFsBiBd_MbEIQTCk3LonzWWZ5AH_mw9QbvHNrFl0I0/edit#gid=910461609</t>
  </si>
  <si>
    <t>GS215</t>
  </si>
  <si>
    <t>https://docs.google.com/a/moe.gov.mv/spreadsheets/d/1DH_cyI3h50nHunF16r_snFiCHtFMSqkwTxIUTCf9SwI/edit?usp=sharing</t>
  </si>
  <si>
    <t>Ihadhdhoo School - GS215</t>
  </si>
  <si>
    <t>https://docs.google.com/spreadsheets/d/16TJJoI7tygCT22K0mFJeu7hPM0e-hlsWwEd3PGJ51ek/edit#gid=735521989</t>
  </si>
  <si>
    <t>https://docs.google.com/spreadsheets/d/1WEWj_9VCfSdgZMoJujuxwmw_dhIgg5q8P_3s1ZaM9n8/edit#gid=1996311398</t>
  </si>
  <si>
    <t>GS05</t>
  </si>
  <si>
    <t>MV605</t>
  </si>
  <si>
    <t>https://docs.google.com/spreadsheets/d/1qw64R60DrOQSj530FmjJ0v2OakbWgmnA3qcqthdeclA/edit#gid=0</t>
  </si>
  <si>
    <t>Southern</t>
  </si>
  <si>
    <t>GA</t>
  </si>
  <si>
    <t>Villingili</t>
  </si>
  <si>
    <t>https://docs.google.com/spreadsheets/d/1NdamqaKx6HT8ihPuRti3fdlq3kPL2Sd8vbgDbZt3FsI/edit#gid=1596835156</t>
  </si>
  <si>
    <t>https://docs.google.com/spreadsheets/d/1DvML6UoRCBrvj8m3sdEl_WQQRvK60hWNzpb6_rXBb0M/edit#gid=1060184755</t>
  </si>
  <si>
    <t>GS29</t>
  </si>
  <si>
    <t>MV606</t>
  </si>
  <si>
    <t>https://docs.google.com/spreadsheets/d/1RXEGBMbtiPAVwLs3d6V4jSDlkNaxMFS0fxldWhh6D9E/edit#gid=1540917260</t>
  </si>
  <si>
    <t>Kolamaafushi</t>
  </si>
  <si>
    <t>https://drive.google.com/open?id=17jImYQ1uNaNWkg0OTDEtCDeR1yCSarLrhZpQCvC7e3I</t>
  </si>
  <si>
    <t>GS195</t>
  </si>
  <si>
    <t>https://docs.google.com/spreadsheets/d/1yLiXO38yepPJlQpN69QqQKk0W2BKgPFFNkYXskPN1ss/edit#gid=961901463</t>
  </si>
  <si>
    <t>MV633</t>
  </si>
  <si>
    <t>Nilandhoo School - GS195</t>
  </si>
  <si>
    <t>GS196</t>
  </si>
  <si>
    <t>Konday</t>
  </si>
  <si>
    <t>https://docs.google.com/spreadsheets/d/1W4hsKjFaeeqCjLu86N9Hb3S_9DC6wgzrYJwHceNW3rM/edit#gid=910461609</t>
  </si>
  <si>
    <t>GS197</t>
  </si>
  <si>
    <t>MV652</t>
  </si>
  <si>
    <t>Kanduhulhudhoo</t>
  </si>
  <si>
    <t>https://docs.google.com/a/moe.gov.mv/spreadsheets/d/1PaGCaq6ihx-exj_qNr2l62lWrpYE1SvUEWsmc7TCg1U/edit?usp=sharing</t>
  </si>
  <si>
    <t>Kanduhulhudhoo School - GS197</t>
  </si>
  <si>
    <t>https://docs.google.com/spreadsheets/d/1VcjjJoMAzwS60vzAZURZ6LvrxJiQfu2PqbxFgNBEEdM/edit#gid=735521989</t>
  </si>
  <si>
    <t>GS198</t>
  </si>
  <si>
    <t>MV629</t>
  </si>
  <si>
    <t>https://docs.google.com/spreadsheets/d/106oPXCAt_agNSl81wbL5a72syF2AvRKhk41JrhcF8fA/edit#gid=1996311398</t>
  </si>
  <si>
    <t>https://docs.google.com/spreadsheets/d/1cOphgeGH7w-qsG_o5qtzzTNSEy53uVC7-JNlGZ4QgSA/edit#gid=0</t>
  </si>
  <si>
    <t>https://docs.google.com/spreadsheets/d/1nYvE7Gqwl7nqPP6ZhZB4Rrb23JYksJ2f98uEftoSHis/edit#gid=1614414037</t>
  </si>
  <si>
    <t>GS199</t>
  </si>
  <si>
    <t>MV613</t>
  </si>
  <si>
    <t>Dhaandhoo</t>
  </si>
  <si>
    <t>https://docs.google.com/spreadsheets/d/1HNhTdRmEV8TBpz78VbIbC76TnFrwgMH1odXYUAeTeSE/edit#gid=1060184755</t>
  </si>
  <si>
    <t>Dhaandhoo School - GS199</t>
  </si>
  <si>
    <t>GS200</t>
  </si>
  <si>
    <t>MV676</t>
  </si>
  <si>
    <t>https://docs.google.com/spreadsheets/d/135BdPOYCrLPwS0oe8bD83wTRsBkchScdcH0CPn0NYWQ/edit</t>
  </si>
  <si>
    <t>https://drive.google.com/open?id=1mnlgTl-UC1X0SocX2bf344_LTeYeg3eacvoqsW8hcUU</t>
  </si>
  <si>
    <t>https://docs.google.com/spreadsheets/d/1tT7BFLVRpRblp2e5sOKckva-vRcFWAVcDE4knYxjZTw/edit#gid=155471456</t>
  </si>
  <si>
    <t>https://docs.google.com/spreadsheets/d/1qmkueWhYAEhgCEy5wcxRWQ8Uy79vEg6dYNvBcQ29s6c/edit#gid=910461609</t>
  </si>
  <si>
    <t>https://docs.google.com/a/moe.gov.mv/spreadsheets/d/1ZS8UlS6PCYejbZSy5lWZj7j7Cjj5oI1bZnNfo2y_hs4/edit?usp=sharing</t>
  </si>
  <si>
    <t>Dhevvadhoo</t>
  </si>
  <si>
    <t>https://docs.google.com/spreadsheets/d/1txUKFItq8GIFWrZYiG3-aravZeqPxfNYE8n6rMdir6g/edit#gid=735521989</t>
  </si>
  <si>
    <t>https://docs.google.com/spreadsheets/d/1I9wOWFC5m_QEBgMapymzc7PZ3CWyYANYs6jkZey8I1o/edit#gid=1996311398</t>
  </si>
  <si>
    <t>https://docs.google.com/spreadsheets/d/1goV7k22Aq7-DUIss_ZeyvgnF1Kkw7lnrOT-SSNAx0YY/edit#gid=0</t>
  </si>
  <si>
    <t>https://docs.google.com/spreadsheets/d/1KoCMQz7L8JFNIb6p8dGlfNxxUevYwuJ8HT1RGjOgi8E/edit#gid=2082318081</t>
  </si>
  <si>
    <t>https://docs.google.com/spreadsheets/d/1ZG-FyOlI47rBqD-HmfntjkkPIJfOCPrGQQ5B5ubrNdE/edit#gid=1060184755</t>
  </si>
  <si>
    <t>https://docs.google.com/spreadsheets/d/1g0F7qrWRry8E-5BcdG7Hfd6Di3wIBQgx-0IfnkfEM8s/edit</t>
  </si>
  <si>
    <t>https://drive.google.com/open?id=1UCD3_9uWvCaTUs1pVV4lZp36UU0NlUgcHTCbjjQaDE4</t>
  </si>
  <si>
    <t>https://docs.google.com/spreadsheets/d/1enoFmOgOF6_EanD9j7imMflBl52nhSP5fQyWFpySqlc/edit#gid=1775004677</t>
  </si>
  <si>
    <t>GS202</t>
  </si>
  <si>
    <t>MV635</t>
  </si>
  <si>
    <t>Gemanafushi</t>
  </si>
  <si>
    <t>Gemanafushi School - GS202</t>
  </si>
  <si>
    <t>GS26</t>
  </si>
  <si>
    <t>MV607</t>
  </si>
  <si>
    <t>Thinadhoo</t>
  </si>
  <si>
    <t>GS30</t>
  </si>
  <si>
    <t>MV608</t>
  </si>
  <si>
    <t>Gadhdhoo</t>
  </si>
  <si>
    <t>GS73</t>
  </si>
  <si>
    <t>Aboobakuru School - GS73</t>
  </si>
  <si>
    <t>GS203</t>
  </si>
  <si>
    <t>MV636</t>
  </si>
  <si>
    <t>https://docs.google.com/spreadsheets/d/1Oce3SS6n1bq3H-CgihtxXuo6ho0wSeuN-ezBf28-Iww/edit#gid=910461609</t>
  </si>
  <si>
    <t>Hoadedhoo</t>
  </si>
  <si>
    <t>https://docs.google.com/a/moe.gov.mv/spreadsheets/d/1fzLDJD_k1gYvWMVc6X75rDc6WJiFl7Mwy6NiJ7hju34/edit?usp=sharing</t>
  </si>
  <si>
    <t>GS204</t>
  </si>
  <si>
    <t>https://docs.google.com/spreadsheets/d/1O3q_rfVMkX139xejbXewtt3lI7hIZXQOsYjgB-AxK7E/edit#gid=735521989</t>
  </si>
  <si>
    <t>MV657</t>
  </si>
  <si>
    <t>https://docs.google.com/spreadsheets/d/1Y5XqKFYqxtplSeTCJZEuoi3VwOl3Grbw1GhiGShsk80/edit#gid=1996311398</t>
  </si>
  <si>
    <t>Nadella</t>
  </si>
  <si>
    <t>Nadella School - GS204</t>
  </si>
  <si>
    <t>https://docs.google.com/spreadsheets/d/1qfpeqlkRJPGh_wteFjBwGjdKgEQQmjY9r8lTCmM7TfQ/edit#gid=0</t>
  </si>
  <si>
    <t>https://docs.google.com/spreadsheets/d/1-0IM0hubdEbsZLDYaFR6JcyslPxlMt0jaq-5H9l8RFk/edit#gid=1947875101</t>
  </si>
  <si>
    <t>GS205</t>
  </si>
  <si>
    <t>MV659</t>
  </si>
  <si>
    <t>https://docs.google.com/spreadsheets/d/1dPbeUM5KFthxjNsVcE8e2BqMvIzI-RWa0wiQeUCED7A/edit</t>
  </si>
  <si>
    <t>Rathafandhoo</t>
  </si>
  <si>
    <t>GS206</t>
  </si>
  <si>
    <t>MV677</t>
  </si>
  <si>
    <t>https://drive.google.com/open?id=0B2dvqpmy_zbTMHpZTy01SUl6Qlk</t>
  </si>
  <si>
    <t>https://docs.google.com/spreadsheets/d/15drTAvXqC-YqT6L91CwNFnkAZAKu9FAK9-HRsz54drY/edit#gid=1637726319</t>
  </si>
  <si>
    <t>https://docs.google.com/spreadsheets/d/1fUNPzj1we68IJyycMJgs59326XZRJ2_bh44RnVVZKic/edit#gid=131852043</t>
  </si>
  <si>
    <t>GS207</t>
  </si>
  <si>
    <t>MV625</t>
  </si>
  <si>
    <t>Madaveli</t>
  </si>
  <si>
    <t>Madaveli School - GS207</t>
  </si>
  <si>
    <t>GS208</t>
  </si>
  <si>
    <t>MV637</t>
  </si>
  <si>
    <t>Fares Maathodaa</t>
  </si>
  <si>
    <t>Huvadhoo School - GS208</t>
  </si>
  <si>
    <t>https://docs.google.com/spreadsheets/d/15y7HhYZygVNfMwyE_ZijYK9NUIJEMob0b9zumnxYDaI/edit#gid=1403140184</t>
  </si>
  <si>
    <t>GS209</t>
  </si>
  <si>
    <t>MV670</t>
  </si>
  <si>
    <t>Fiyoari</t>
  </si>
  <si>
    <t>https://docs.google.com/a/moe.gov.mv/spreadsheets/d/1oVjH4dx1CMVZP5jo4wyysKUHceZH49EvNnCxcB6lsrQ/edit?usp=sharing</t>
  </si>
  <si>
    <t>Fiyoari School - GS209</t>
  </si>
  <si>
    <t>https://docs.google.com/spreadsheets/d/1MaZ5mc9zikgXFuzY_W5tcemxWHnv-H6VH1xmub4cJUk/edit#gid=735521989</t>
  </si>
  <si>
    <t>GS216</t>
  </si>
  <si>
    <t>https://docs.google.com/spreadsheets/d/1m4FxlCFmLk6TwVJFqgg3AS8hQk-DUsLLmuuaAKd-ql0/edit#gid=1996311398</t>
  </si>
  <si>
    <t>Thinadhoo School - GS216</t>
  </si>
  <si>
    <t>https://docs.google.com/spreadsheets/d/1eKkHUwnE_CR5g-MmuUTTBXG83Jkop9t8X6NRaV9cFdk/edit#gid=0</t>
  </si>
  <si>
    <t>https://docs.google.com/spreadsheets/d/1J3hrESNF6m6iMRHB60n8ZceSy20DJ7ybds1bwD3h-rk/edit#gid=1697411529</t>
  </si>
  <si>
    <t>GS13</t>
  </si>
  <si>
    <t>MV609</t>
  </si>
  <si>
    <t>Gn</t>
  </si>
  <si>
    <t>https://docs.google.com/spreadsheets/d/1YJZwPSuDVFvwSZXP7Dwl0qtL4RNcGR2j6KPdEYynEys/edit#gid=1060184755</t>
  </si>
  <si>
    <t>https://docs.google.com/spreadsheets/d/1oOTdAb09ERN0aEUHZLKFbFtEQB7bgIL8ru_zlhU4hPI/edit</t>
  </si>
  <si>
    <t>https://drive.google.com/open?id=0B_HZujiGMAf0aVh3SWdkZU5Ybjg</t>
  </si>
  <si>
    <t>https://docs.google.com/a/kaec.edu.mv/spreadsheets/d/1V2kmo-dTcvi5p6PmnDWj_I6gwDdYxHjvFbKklF7iSaI/edit?usp=sharing</t>
  </si>
  <si>
    <t>Gn. Atoll Education Centre - GS13</t>
  </si>
  <si>
    <t>GS44</t>
  </si>
  <si>
    <t>https://docs.google.com/spreadsheets/d/1JcjGFKN326r4FMYEnbjvKtUKyBvQXGAhNRU-8ir53wA/edit#gid=1955951247</t>
  </si>
  <si>
    <t>Fuvahmulaku School - GS44</t>
  </si>
  <si>
    <t>GS48</t>
  </si>
  <si>
    <t>https://docs.google.com/spreadsheets/d/1xhsva4XMiQHM3WQQV6Yn26KMo06zBXzbcDxn2CmV3Yw/edit#gid=910461609</t>
  </si>
  <si>
    <t>https://docs.google.com/a/moe.gov.mv/spreadsheets/d/1usGVx-zhNx4aJ8aKtJIJBcwNPFeveMRWTDUBygD7Rwg/edit?usp=sharing</t>
  </si>
  <si>
    <t>https://docs.google.com/spreadsheets/d/1y46sgHxmCy1uHOf89YH92TRHPLSLfLCGCEVEpKgHR_0/edit#gid=735521989</t>
  </si>
  <si>
    <t>GS74</t>
  </si>
  <si>
    <t>https://docs.google.com/spreadsheets/d/1J5kgVKR6UEm3DRRHymncYwb2-oLK5OksdESMWrKFw4I/edit#gid=1996311398</t>
  </si>
  <si>
    <t>https://docs.google.com/spreadsheets/d/1hCAW09qCWmPoOaZlX_r23hay8hoAKdDLewMwisn-PMs/edit#gid=0</t>
  </si>
  <si>
    <t>https://docs.google.com/spreadsheets/d/1dOTMe6X3eIvSBoEW_m6Oor9Z4D61P7I2YbjjFaJCNI0/edit#gid=1311679370</t>
  </si>
  <si>
    <t>GS43</t>
  </si>
  <si>
    <t>MV674</t>
  </si>
  <si>
    <t>https://docs.google.com/spreadsheets/d/1HpRzX0lvZ0_WxWfSprYza036fjA5dx8xSoQQ1Iq8PMg/edit#gid=1060184755</t>
  </si>
  <si>
    <t>Sn</t>
  </si>
  <si>
    <t>Addu Atoll</t>
  </si>
  <si>
    <t>Sharafudheen School - GS43</t>
  </si>
  <si>
    <t>https://docs.google.com/spreadsheets/d/1jp4s5zncYrDt1OCaGcVmJ3OevPKe9FfGmqyI9vfIe_A/edit</t>
  </si>
  <si>
    <t>https://drive.google.com/drive/folders/0B5VWiKfjR146SGllWWF2eVdYQjA</t>
  </si>
  <si>
    <t>https://drive.google.com/open?id=1Q0ObboCSx_o9lqmalkaeW5ycM3A6inqhHPe2dnVyNy8</t>
  </si>
  <si>
    <t>GS03</t>
  </si>
  <si>
    <t>https://docs.google.com/spreadsheets/d/1u9KYfMwIHw9tf9jCHwRBkNaJcKR7MVGSEXzq_S4zHsU/edit#gid=287197743</t>
  </si>
  <si>
    <t>MV675</t>
  </si>
  <si>
    <t>Hithadhoo School - GS03</t>
  </si>
  <si>
    <t>GS211</t>
  </si>
  <si>
    <t>Nooranee School - GS211</t>
  </si>
  <si>
    <t>https://docs.google.com/spreadsheets/d/1oTivXQORq7BiPRb2l53Zlaos1LnJbl3qyag4toAFtQQ/edit#gid=910461609</t>
  </si>
  <si>
    <t>GS58</t>
  </si>
  <si>
    <t>https://docs.google.com/a/moe.gov.mv/spreadsheets/d/1oDPkcd2iVQ7jfXAxPMDz0BsP3JsZABUULvm9y_iTcmk/edit?usp=sharing</t>
  </si>
  <si>
    <t>https://docs.google.com/spreadsheets/d/1MnLFRpjXykZQ96uvHY7M81-QEemmyOL3faO5hE4CUa4/edit#gid=735521989</t>
  </si>
  <si>
    <t>GS62</t>
  </si>
  <si>
    <t>Maradhoo School - GS62</t>
  </si>
  <si>
    <t>GS61</t>
  </si>
  <si>
    <t>Maradhoo Feydhoo School - GS61</t>
  </si>
  <si>
    <t>GS41</t>
  </si>
  <si>
    <t>MV614</t>
  </si>
  <si>
    <t>Irushaadhiyya School - GS41</t>
  </si>
  <si>
    <t>GS45</t>
  </si>
  <si>
    <t>MV615</t>
  </si>
  <si>
    <t>Feydhoo School - GS45</t>
  </si>
  <si>
    <t>GS54</t>
  </si>
  <si>
    <t>MV660</t>
  </si>
  <si>
    <t>Hulhudhoo School - GS54</t>
  </si>
  <si>
    <t>https://docs.google.com/spreadsheets/d/1fa1LmoVmLl-4-qNsF588j72EofAGNXIwwQAvycfwZqU/edit#gid=0</t>
  </si>
  <si>
    <t>https://docs.google.com/spreadsheets/d/1Osukt9PSW6lhP4rQpFv7-a8Uo8jCI09v61Pnmci1o2E/edit#gid=89443622</t>
  </si>
  <si>
    <t>GS50</t>
  </si>
  <si>
    <t>Shamshudheen School - GS50</t>
  </si>
  <si>
    <t>GS16</t>
  </si>
  <si>
    <t>MV612</t>
  </si>
  <si>
    <t>S. Atoll School - GS16</t>
  </si>
  <si>
    <t>https://docs.google.com/spreadsheets/d/19PEW_rErivNM55sXrcxMnV-DCgtnggxJa_fmg3SBCbg/edit</t>
  </si>
  <si>
    <t>https://drive.google.com/drive/folders/0B9XLnY1meGGhYy1YMzBKSHplUEU</t>
  </si>
  <si>
    <t>https://drive.google.com/open?id=10glrkJmYnYhjik-3y6-XiSLNUsEbeLQHRgd5bUkw_9Y</t>
  </si>
  <si>
    <t>https://docs.google.com/spreadsheets/d/1A5LMKS_wKRFfbouTByriCinBnmd0SQ3ISBuE333ApXI/edit#gid=1180388844</t>
  </si>
  <si>
    <t>MV035</t>
  </si>
  <si>
    <t>Male city</t>
  </si>
  <si>
    <t>MV033</t>
  </si>
  <si>
    <t>https://docs.google.com/spreadsheets/d/1kAokoo6GN7U4b0Z6mcCqRl2plfWm2a4calylSqs8l6c/edit#gid=1403140184</t>
  </si>
  <si>
    <t>Jamaluddin School - JS</t>
  </si>
  <si>
    <t>https://docs.google.com/a/moe.gov.mv/spreadsheets/d/1k_AcPDKnWnz9vsX_RfRVUSp3lNKXvqge4Ovk6uTHRf8/edit?usp=sharing</t>
  </si>
  <si>
    <t>https://docs.google.com/spreadsheets/d/1EerTx0XMN44WlqxQes5tEhU8ZbDbsddLm4lIAZhBf9E/edit#gid=735521989</t>
  </si>
  <si>
    <t>https://docs.google.com/spreadsheets/d/1O2ZEuJ6y6jMf3Yp-wOH46WVh8Iy1Ufyz00huLv4psLQ/edit#gid=1996311398</t>
  </si>
  <si>
    <t>Kalaafaanu School - KS</t>
  </si>
  <si>
    <t>https://docs.google.com/spreadsheets/d/157Gh_rZi803sPiVynMGSbaLA5hvXvTgbMAFkFZcVACQ/edit#gid=0</t>
  </si>
  <si>
    <t>https://docs.google.com/spreadsheets/d/1VK3_UGAYrqOkpI42z-MEb75xFxumcuz_9KZ8352CjeI/edit#gid=333896084</t>
  </si>
  <si>
    <t>MV036</t>
  </si>
  <si>
    <t>https://docs.google.com/spreadsheets/d/1ZhG-5bBubxCeRczD1JfmYLOv-hTM8DtdfUYuw_KiA7A/edit#gid=0</t>
  </si>
  <si>
    <t>https://drive.google.com/open?id=10Q963XrySbDpFrB0wyNBGt-52KJ-5OnCxd9eCmkyXIc</t>
  </si>
  <si>
    <t>Thaajuddin School - TS</t>
  </si>
  <si>
    <t>https://docs.google.com/spreadsheets/d/19KHkOShSKM0QO4wlVaR60HqvihrUGsI_5fjhmQAF7Jg/edit#gid=451680454</t>
  </si>
  <si>
    <t>https://docs.google.com/spreadsheets/d/1_eh1CTSPqVD5E-lXqQPWfchV3rhhyhT7W94Ga4jb7Hg/edit#gid=1403140184</t>
  </si>
  <si>
    <t>https://docs.google.com/a/moe.gov.mv/spreadsheets/d/1hOzVny4tD4q_WATSIi7FrSp2Fe5IJKBGj0RayJxUK7w/edit?usp=sharing</t>
  </si>
  <si>
    <t>MV031</t>
  </si>
  <si>
    <t>https://docs.google.com/spreadsheets/d/1--I-WaAXBt56kw9ad35jJ2DuAte2oQpOjXtD2Qdte7I/edit#gid=735521989</t>
  </si>
  <si>
    <t>Imaduddin School - IM</t>
  </si>
  <si>
    <t>https://docs.google.com/spreadsheets/d/1m_H3mPKVePiji6BpN64OdKjACKYZQSGjTH2ShWzFtN4/edit#gid=1996311398</t>
  </si>
  <si>
    <t>https://docs.google.com/spreadsheets/d/1fNPRsIgWyDfOhwLNZdXNsu-_OZcv-3hz5UvWr3AhvG4/edit#gid=0</t>
  </si>
  <si>
    <t>https://docs.google.com/spreadsheets/d/10kLC_JqVUPtWAj_hqhWjAafSvabhb2LRmmudHdwZRkQ/edit#gid=163813397</t>
  </si>
  <si>
    <t>MV010</t>
  </si>
  <si>
    <t>Aminiya School - AS</t>
  </si>
  <si>
    <t>https://docs.google.com/spreadsheets/d/1fua8_21LgPo-SsWSWwxh43xeAamk7Y-xsJJ0YcFqvps/edit</t>
  </si>
  <si>
    <t>MV011</t>
  </si>
  <si>
    <t>https://drive.google.com/open?id=1Q8UsdqYoGGl8ydzDxAWy28Bm0JE65VqVh8nsIB_H8zc</t>
  </si>
  <si>
    <t>https://docs.google.com/spreadsheets/d/1M9Pbgr8ktZGYuk1V8UYYS1Yxkiu-Ysgm_FM6CHHz-Vo/edit#gid=2064670437</t>
  </si>
  <si>
    <t>Majeediyya School - MS</t>
  </si>
  <si>
    <t>https://docs.google.com/spreadsheets/d/1WJGH18pRUhJ0r5fAUiIWIgjAoJ1lYk3hhPRRnd0VUNM/edit#gid=1403140184</t>
  </si>
  <si>
    <t>https://docs.google.com/a/moe.gov.mv/spreadsheets/d/1F_rxXcezohgirQ1gNEA8P8UeWa1_2l_c90xsyfXGH98/edit?usp=sharing</t>
  </si>
  <si>
    <t>DS</t>
  </si>
  <si>
    <t>MV019</t>
  </si>
  <si>
    <t>https://docs.google.com/spreadsheets/d/1-nCNiTxBvCHcRq4Kfk4dTbBzBBl-CKv4Xgz5m7LAl5I/edit#gid=735521989</t>
  </si>
  <si>
    <t>https://docs.google.com/spreadsheets/d/11ZSsKYGvGv__VqC8icmf0l9FNEe_zCuRrMiGFDJibVA/edit#gid=1996311398</t>
  </si>
  <si>
    <t>Dharumavantha School - DS</t>
  </si>
  <si>
    <t>https://docs.google.com/spreadsheets/d/1D8sJ4z1SEbXH0P9ctwEinRObkeuI4hDyW28nD3oU3Is/edit#gid=0</t>
  </si>
  <si>
    <t>https://docs.google.com/spreadsheets/d/1yDGWF1xt2kOxT_loNDV_fiATMk5W4immh_-Gm_OH1bs/edit#gid=72170781</t>
  </si>
  <si>
    <t>MV026</t>
  </si>
  <si>
    <t>Hiriyaa School - HS</t>
  </si>
  <si>
    <t>MV102</t>
  </si>
  <si>
    <t>Muhyiddin School - MUH</t>
  </si>
  <si>
    <t>https://docs.google.com/spreadsheets/d/1_RWiTfsr7aTKCdNI79h2ZVIqp08oXieiDNt2dxNSMXI/edit</t>
  </si>
  <si>
    <t>MV103</t>
  </si>
  <si>
    <t>https://drive.google.com/open?id=0BxbpWduB9zlyRzNvWnZLZ2hZczA</t>
  </si>
  <si>
    <t>Ghaazee School - GS</t>
  </si>
  <si>
    <t>https://drive.google.com/open?id=1ipq5GvK0dk-OFaeMFmuJbJz1IZTf-UcgvVv5B34mVQc</t>
  </si>
  <si>
    <t>https://docs.google.com/spreadsheets/d/1JuB3IkyWBbj-oxtEGUuWhO3tJVUHDGrOT2YQgoi2s18/edit#gid=919619267</t>
  </si>
  <si>
    <t>MV002</t>
  </si>
  <si>
    <t>Centre for Higher Secondary Education - CHSE</t>
  </si>
  <si>
    <t>MV024</t>
  </si>
  <si>
    <t>Al Madharusathul Arabiyyathul Islaamiyya - MAI</t>
  </si>
  <si>
    <t>https://docs.google.com/spreadsheets/d/1Ro6l4B3BXYt95W3_HExdWnmDlv2-iwhPvShYijzyCJk/edit#gid=1996311398</t>
  </si>
  <si>
    <t>https://docs.google.com/a/moe.gov.mv/spreadsheets/d/1FXwHd1hqX0DiuuXbzKJ6WBPTAsTNAsUto0j8hYBlCuI/edit?usp=sharing</t>
  </si>
  <si>
    <t>https://docs.google.com/spreadsheets/d/1aVvvFF7WWN-cHCncaGso4BCGAr8d9skSUbgbY6dR9DU/edit#gid=735521989</t>
  </si>
  <si>
    <t>Rehendhi School - RS</t>
  </si>
  <si>
    <t>https://docs.google.com/spreadsheets/d/1FygWdtt4C9lDKKdrZsXsuMCFw4guytP6rKWRoM5e_CU/edit#gid=1996311398</t>
  </si>
  <si>
    <t>https://docs.google.com/spreadsheets/d/192VDHriNoSmKunFp4P1SAgHmQNVsZ9OopOp7uW99cHQ/edit#gid=0</t>
  </si>
  <si>
    <t>https://docs.google.com/spreadsheets/d/189odA3Xlag_EBhxGkCLBuEMsyr4qNbrvMrBrmWQObZs/edit#gid=797725998</t>
  </si>
  <si>
    <t>https://docs.google.com/spreadsheets/d/1_YT33WgPNt6toTLNCc4M0Ma79ByC13g3rsPdkZ-Sc28/edit</t>
  </si>
  <si>
    <t>https://drive.google.com/open?id=0B7qW9miKdYG9TU5KR2R5eGxsajA</t>
  </si>
  <si>
    <t>https://drive.google.com/open?id=1ZfEvrkdkcjZeVGG1eXv4zwRkU73KWt6wdFMUtBbN8AM</t>
  </si>
  <si>
    <t>https://docs.google.com/spreadsheets/d/1ceKhBRsNlOZx-OIVLm4W_BbHZ7JnSHsl6R5C0XgZZoY/edit#gid=2104596206</t>
  </si>
  <si>
    <t>https://docs.google.com/spreadsheets/d/1EtWDVpQOaq6wz3voQGWf30OghM7tT9qi3NLpYbfSS6M/edit#gid=1403140184</t>
  </si>
  <si>
    <t>https://docs.google.com/a/moe.gov.mv/spreadsheets/d/1BfUDgiHEhmEJ-WdlT-pzba-FUN97zwV_rRnCQzLaY7g/edit?usp=sharing</t>
  </si>
  <si>
    <t>https://docs.google.com/spreadsheets/d/1TLN16lH70kLcIB7iwWRE7AV4mpznPfGmlMIuTd1Wjpg/edit#gid=735521989</t>
  </si>
  <si>
    <t>https://docs.google.com/spreadsheets/d/1zTSR9yRMlJNzQ6S0fqXBQqXVEq2ACieQdvKj7LnOUWE/edit#gid=1996311398</t>
  </si>
  <si>
    <t>https://docs.google.com/spreadsheets/d/1rfR2WVOLPRyj5o6LcSgA0EXLREiyC9V1NwwQY8wC560/edit#gid=0</t>
  </si>
  <si>
    <t>https://docs.google.com/spreadsheets/d/1ewjaNCqhDuWDifLAI_rX9wS67q5og5e2eXoZ2fChAC0/edit#gid=1831712485</t>
  </si>
  <si>
    <t>https://docs.google.com/spreadsheets/d/15cyt8zAfRBTQtO3odLv58rS2nZLu043SV8zVv83wX_M/edit#gid=1060184755</t>
  </si>
  <si>
    <t>https://docs.google.com/spreadsheets/d/128xdKdrXhN-s_5-XKNlaN9-Yg3QUh5nPVtbK2UU7c8I/edit#gid=0</t>
  </si>
  <si>
    <t>https://docs.google.com/a/moe.gov.mv/spreadsheets/d/1TOR6LAws58ikD2y8Y1-KYd4q5wTadHKS38FTzlOM44k/edit?usp=sharing</t>
  </si>
  <si>
    <t>https://docs.google.com/spreadsheets/d/1OsK3MbFN4d5nJicBJ5a8kDwpKH5SxhwLfkj1pNYXn34/edit#gid=1275780998</t>
  </si>
  <si>
    <t>https://docs.google.com/spreadsheets/d/10RlYK4SHCcAzxGOrqo2ufM3eZIIm4zVXDrcw6CGgNfY/edit#gid=1403140184</t>
  </si>
  <si>
    <t>https://docs.google.com/a/moe.gov.mv/spreadsheets/d/1-7J-fG8jKGPmLYRC8SQ8TvlkiTW4Sw68cvBnSuEivtU/edit?usp=sharing</t>
  </si>
  <si>
    <t>https://docs.google.com/spreadsheets/d/1tfGXSbuX1fBMVjofFFNVpTvKlurmjX0iQm_5e6j8MKw/edit#gid=735521989</t>
  </si>
  <si>
    <t>https://docs.google.com/spreadsheets/d/1D2z0pkXo0-yt2s1W99-QxN3hr2c5GvfpwYr9k8jBWc8/edit#gid=1996311398</t>
  </si>
  <si>
    <t>https://docs.google.com/spreadsheets/d/1EOiaNQmjOWNqeTBpCPRSzHuhifakW-_tdC6Q_JJft9w/edit#gid=0</t>
  </si>
  <si>
    <t>https://docs.google.com/spreadsheets/d/1MhZ07QoDOkToca_EORMW8TqOnQNjeRu7Xh5pzIUVj2Y/edit#gid=1842539348</t>
  </si>
  <si>
    <t>https://docs.google.com/spreadsheets/d/15MrfWfzqTCPl6ql1EgjnBb9nZ0VJHDCsg9kAdfhY_c4/edit#gid=1060184755</t>
  </si>
  <si>
    <t>https://docs.google.com/spreadsheets/d/1-9kUSLhkaCkozHcMCeWVzLSfzHReydv6cYCzQ3woavM/edit</t>
  </si>
  <si>
    <t>https://drive.google.com/open?id=1zaP9lBTUZ7HuCkb8rv2e5kWh4h9xwh8cXhu24iMGhZ8</t>
  </si>
  <si>
    <t>https://docs.google.com/spreadsheets/d/144giuO1WH1MEpGsy3MFrx5Q6uQyLgqQ_VEs010jT25w/edit#gid=2139921210</t>
  </si>
  <si>
    <t>https://docs.google.com/spreadsheets/d/130P3gjTd19evRgnU9HUZFai5qJ8YFRmIRJqtsiRaf64/edit#gid=1403140184</t>
  </si>
  <si>
    <t>https://docs.google.com/a/moe.gov.mv/spreadsheets/d/1xugRRiOeuYHZ9VQbBu8SVTeWKukA5QUbukLScYRX-Ik/edit?usp=sharing</t>
  </si>
  <si>
    <t>https://docs.google.com/spreadsheets/d/1UjgWFNx3FGHFQB2YdUN_TZIL7FSwhZz7wLFqXYPJJBE/edit#gid=735521989</t>
  </si>
  <si>
    <t>https://docs.google.com/spreadsheets/d/15NYa20rnIaP5t6GG43TYvLLpSLDnEQbCr5B0t-8T3l0/edit#gid=1996311398</t>
  </si>
  <si>
    <t>https://docs.google.com/spreadsheets/d/1pryEXy0SqwOorBkoxvcbvn809CEztpkC9D20QWs32GI/edit#gid=1881069524</t>
  </si>
  <si>
    <t>https://docs.google.com/spreadsheets/d/1MeumIY6dzOnckIkGhTKpuFub5q7dXY7RMj-sc6lLV2g/edit#gid=1349365641</t>
  </si>
  <si>
    <t>https://docs.google.com/spreadsheets/d/1PugZEm7u3CH4E9wXCpOsefilPOUcmNnmF3j13W90IFQ/edit#gid=1060184755</t>
  </si>
  <si>
    <t>https://docs.google.com/spreadsheets/d/1vi-RjKy60sy-X_BHffo8PRp0mZoVi86qcUtW_ylRBPw/edit</t>
  </si>
  <si>
    <t>https://docs.google.com/spreadsheets/d/1d_J0mFGKMFKoJmu941fFjRc6SDzTK0LlMFGCyQSApj0/edit#gid=1881069524</t>
  </si>
  <si>
    <t>https://docs.google.com/spreadsheets/d/1J5u-5lX_BuzkyFZAHdGZNeUqEouR2_wZGhPCl_v4NtM/edit#gid=1629464416</t>
  </si>
  <si>
    <t>https://docs.google.com/spreadsheets/d/1zw9KOGrh2k5BsaDtNcfc2CN6j-lQyzzyu9L98dxwZaQ/edit#gid=910461609</t>
  </si>
  <si>
    <t>https://docs.google.com/a/moe.gov.mv/spreadsheets/d/1-xg-BXO1sMKoVWL9uwzZkQN0Q6Zag-bCzZwCabQeosw/edit?usp=sharing</t>
  </si>
  <si>
    <t>https://docs.google.com/spreadsheets/d/1IXudAF-qxdgKHqxeL2eWAa623pjQAt50dmK5jN9D1sw/edit#gid=735521989</t>
  </si>
  <si>
    <t>https://docs.google.com/spreadsheets/d/1q1Jh7f2pP0_h7-V2xZcUYXtx8Ac1_pz6eDDoP4G9ddQ/edit#gid=1996311398</t>
  </si>
  <si>
    <t>https://docs.google.com/spreadsheets/d/1ITnnFN8DoH-YB8Q9Lr6shPkodHlDXA0bPKQ-J0YV1OE/edit#gid=0</t>
  </si>
  <si>
    <t>https://docs.google.com/spreadsheets/d/1kdeLrFXiylJ1RtKrKz-eDCY6fGvFLq5wB8tJfqmrJ7k/edit#gid=1534927273</t>
  </si>
  <si>
    <t>https://docs.google.com/spreadsheets/d/1JstkImEtE3cUznV0CrbQijbPK7RohFTKyFn7BD8vqzs/edit#gid=1060184755</t>
  </si>
  <si>
    <t>https://docs.google.com/spreadsheets/d/1xpm5Md7EGfPbUhFvuJiQ4adli8dXH2TudzJCFvQNTaE/edit</t>
  </si>
  <si>
    <t>LKG</t>
  </si>
  <si>
    <t>https://drive.google.com/open?id=1SYVrf5ghc1HGMtUkOzQl5zleWkxu_v4t0tlvHSRp518</t>
  </si>
  <si>
    <t>https://docs.google.com/spreadsheets/d/1uHwqsP8takmV5owlNUBE0t0PC0KyT_b59HiXkKj3OjQ/edit#gid=1233134426</t>
  </si>
  <si>
    <t>https://docs.google.com/spreadsheets/d/17ke2-r2oPE_R_k9_DmsihUAdfVNWkr3S0e3wNKJYLWs/edit#gid=910461609</t>
  </si>
  <si>
    <t>https://docs.google.com/a/moe.gov.mv/spreadsheets/d/1W53fL5rVcesWPWabaLPadUxTRZQmTxxUr7GIxVPTJdU/edit?usp=sharing</t>
  </si>
  <si>
    <t>https://docs.google.com/spreadsheets/d/1SaabpvEtWqG_F7SjWYwKBl_ovYIrMbGQyNZtNOIRRlM/edit#gid=0</t>
  </si>
  <si>
    <t>https://docs.google.com/spreadsheets/d/1iqoZJroqatEIK5bzCusYLZTuBibZMcN1-POiwyZOcJo/edit#gid=1996311398</t>
  </si>
  <si>
    <t>https://docs.google.com/spreadsheets/d/1vJrbvGC-bUMEe3y7ZQFwPdxOhvKJm496XUn_A2hjXJA/edit#gid=0</t>
  </si>
  <si>
    <t>https://docs.google.com/spreadsheets/d/1-lbP13TvYlxYcppgnAQi3SWJCeeHLjy2Zm9ChkqSnwI/edit#gid=682022086</t>
  </si>
  <si>
    <t>https://docs.google.com/a/moe.gov.mv/spreadsheets/d/1n_23WoxIRWfYGmt6MuuJTMQU0NgsjHPnuTM4UyZSvqU/edit?usp=drive_web</t>
  </si>
  <si>
    <t>https://docs.google.com/spreadsheets/d/1QAFiDpmqNHTRMLvQzG_s21s5zcMqcO_vgi9BrJBFVM0/edit?ts=575fbe50#gid=0</t>
  </si>
  <si>
    <t>https://docs.google.com/spreadsheets/d/1JUt9ZVtkGaVla5ZXzxbelX8rSn4v6Sf-2vdMBN79jNY/edit#gid=1625598981</t>
  </si>
  <si>
    <t>https://docs.google.com/spreadsheets/d/1yIpYjo5eyu-lCInyj1x6Xd4Iylj2U7JoiXC-6-1qUbw/edit#gid=2129239104</t>
  </si>
  <si>
    <t>https://docs.google.com/a/moe.gov.mv/spreadsheets/d/10YwafAeM6gVZ2eaLeRNmNM76qoy0gN9wniPZirDPODU/edit?usp=sharing</t>
  </si>
  <si>
    <t>https://docs.google.com/spreadsheets/d/15zeOe8cbKSHiPbP0QM1t0kdumKqMmpZKbRX2vZ4KZ4Q/edit#gid=735521989</t>
  </si>
  <si>
    <t>https://docs.google.com/spreadsheets/d/1JSbUSDpfvL7_-AKHu8aWXijt7-nhNK9n0roKnGuw-JM/edit#gid=1996311398</t>
  </si>
  <si>
    <t>https://docs.google.com/spreadsheets/d/1QhDH5k48io3oOh8s3hI93OSN6KdwWbdVSVUBcbRnMFQ/edit#gid=0</t>
  </si>
  <si>
    <t>https://docs.google.com/spreadsheets/d/1CANiROWpy2P4L00021Ict3sZQvHxxBUuap2TEOB4fW8/edit#gid=723624207</t>
  </si>
  <si>
    <t>https://docs.google.com/spreadsheets/d/1NA1Ye4riB0noAu4eQfu155dC3I-OjMiJwm-RhShHPdg/edit</t>
  </si>
  <si>
    <t>https://docs.google.com/spreadsheets/d/1O_QwOCewqttG2DdUPm0_1uPc-qh0gITnjFnGnMc_Oeg/edit?ts=57626a4e#gid=0</t>
  </si>
  <si>
    <t>https://docs.google.com/spreadsheets/d/19SCIK7VmtPLqtuAw3EnQu8NKTrP__IZg81bbeTTONIU/edit#gid=1452613212</t>
  </si>
  <si>
    <t>Classes for 2017 have been added (30/01)</t>
  </si>
  <si>
    <t>https://docs.google.com/spreadsheets/d/1uJKohV1ISLQN4ElwLuvs0Ai1KZyv7yfUIsu5bkDErUs/edit#gid=910461609</t>
  </si>
  <si>
    <t>https://docs.google.com/a/moe.gov.mv/spreadsheets/d/1O5LJw9UYdZ_BhJqAS_kYIj8mLDMToOU3Fl65g4Uwh2k/edit?usp=sharing</t>
  </si>
  <si>
    <t>https://docs.google.com/spreadsheets/d/18Ay0lSLHYthnBmggIdzlx4micbfXIdiWFvY6l_H-xd4/edit#gid=735521989</t>
  </si>
  <si>
    <t>https://docs.google.com/spreadsheets/d/13B8OokQF6cyzyD7TCT9FDi7OkV7ExTmH3eLn0kBJXHk/edit#gid=1996311398</t>
  </si>
  <si>
    <t>https://docs.google.com/spreadsheets/d/162edTphYV1nL2-tN455VKngmAYI_oCMBKc-9frVvp3I/edit#gid=0</t>
  </si>
  <si>
    <t>https://docs.google.com/spreadsheets/d/1psvy6MGtdc-ZHVDF6Fl9dwiMcbBKJC7g9EgKz8wAP0E/edit#gid=1001827275</t>
  </si>
  <si>
    <t>https://docs.google.com/spreadsheets/d/1dTkm170bpOUe6vEIfLFhnl06YwTeXSObv0GAO99HWvo/edit#gid=1060184755</t>
  </si>
  <si>
    <t>https://docs.google.com/spreadsheets/d/1lNm_Sciuer1-98LmcDFQTuucQ_JRObAWcq3YXYJWXBQ/edit</t>
  </si>
  <si>
    <t>https://drive.google.com/drive/folders/0B_7rIhdKXTQlb3Qydy1HdWpmNGc</t>
  </si>
  <si>
    <t>https://docs.google.com/spreadsheets/d/1DTG_1qP-hBot88kdP74GfMOhveffM8_1R9OuDHD-ptM/edit#gid=1637726319</t>
  </si>
  <si>
    <t>https://docs.google.com/spreadsheets/d/1OiqNrGEwjwjF050F45rzbvQisxlMySrVoQ_hVhO12ls/edit#gid=1647952086</t>
  </si>
  <si>
    <t>Called (18/01)</t>
  </si>
  <si>
    <t>https://docs.google.com/spreadsheets/d/1rjWdH0I0Uyh3ym5RIQ7sNf7J2qp3UIE08P2lkdmJ-AA/edit#gid=910461609</t>
  </si>
  <si>
    <t>https://docs.google.com/a/moe.gov.mv/spreadsheets/d/1t0jfxL4hvRL46b9Es18iaNRT0aPulz86uou795wdpYM/edit?usp=sharing</t>
  </si>
  <si>
    <t>https://docs.google.com/spreadsheets/d/1Uii_Xooo_uCqxYdsT6_dKx9sJPlRTic-mYLhVEXhXwA/edit#gid=735521989</t>
  </si>
  <si>
    <t>https://docs.google.com/spreadsheets/d/1zhmQmhWxLl3zC7abpTEQ9TWdWH8J6eVpHJ0lLHPwvK0/edit#gid=1996311398</t>
  </si>
  <si>
    <t>https://docs.google.com/spreadsheets/d/11uAO67JVCnc_8OKi_xL3d86K6VxDK8fADILnhgs5k_E/edit#gid=0</t>
  </si>
  <si>
    <t>https://docs.google.com/spreadsheets/d/1OkJuCntwODkaMNm2QP_y0AB3rVv91fYj5-8osQmNtJE/edit#gid=1604162976</t>
  </si>
  <si>
    <t>https://docs.google.com/spreadsheets/d/1LT5MskQ4PE3EWhdVMDsRf_CvaclLq0Lf1rykj9XNJZQ/edit</t>
  </si>
  <si>
    <t>https://drive.google.com/open?id=0BxlQXmN4A4x7cmJFMkR5UHNRdzA</t>
  </si>
  <si>
    <t>https://docs.google.com/spreadsheets/d/15rpa6iA2qNWzLhimxz4J_WdlHvDKunytndKxUz-u9rk/edit#gid=1637726319</t>
  </si>
  <si>
    <t>https://docs.google.com/spreadsheets/d/1m8MFIRF8dfqvJUncVF_TunX1D5kPvM-dfD9d3B4vv24/edit#gid=216058316</t>
  </si>
  <si>
    <t>https://docs.google.com/spreadsheets/d/1mB3tyhzqoZDIpfX0rZHptUJtRjxtVmO1Vju6LABMP0o/edit#gid=910461609</t>
  </si>
  <si>
    <t>https://docs.google.com/a/moe.gov.mv/spreadsheets/d/1zLLUeDPm231ypoXHmgujq1rZlQspgMP26gziqr6szr4/edit?usp=sharing</t>
  </si>
  <si>
    <t>https://docs.google.com/spreadsheets/d/1zT7Z_DkQnItaQtoo1Cz1gM7PsNCDRLzqGNh99vhBbY8/edit#gid=735521989</t>
  </si>
  <si>
    <t>https://docs.google.com/spreadsheets/d/1equEtWUYbJLCuhzWV2WFo5ra29ZCj7a1gYz_EWfYVDY/edit#gid=1881069524</t>
  </si>
  <si>
    <t>https://docs.google.com/spreadsheets/d/1Ay5Xu8toOtMQw5yYPoz_S4NAJDWnJqxoJ6xy5GsbmMs/edit#gid=259676466</t>
  </si>
  <si>
    <t>https://docs.google.com/spreadsheets/d/1-2ZGGHr_xootYrPTNuzVV5K8tS3NtqIEdyEF7H8uvuc/edit#gid=1060184755</t>
  </si>
  <si>
    <t>https://drive.google.com/drive/folders/0B9xwPbBvQSy5UWIweUZDTXFZUDA</t>
  </si>
  <si>
    <t>https://docs.google.com/spreadsheets/d/1ru_FWJ3s8KagJi-TQh3jL2DgF8OG9tCz6Jiyw1Ykdq8/edit#gid=1637726319</t>
  </si>
  <si>
    <t>https://docs.google.com/spreadsheets/d/1u9DyO_6p-9kWT0w9B7ABFz95wLkySDfSnYEtVgnfTpM/edit#gid=1434445332</t>
  </si>
  <si>
    <t>https://docs.google.com/spreadsheets/d/1UDeZOVJ7OkaDW_kGaJARuAKdCBRZKIDdh2bxtqxOrY4/edit#gid=910461609</t>
  </si>
  <si>
    <t>https://docs.google.com/a/moe.gov.mv/spreadsheets/d/1doh93mm9TS087t25jfHBkPBVq38ALyOgI7PcvDusobs/edit?usp=sharing</t>
  </si>
  <si>
    <t>https://docs.google.com/spreadsheets/d/1ynq2_2SPgpS2ApOOxwS9S89tuz2mDFIMs9775p1mhmQ/edit#gid=0</t>
  </si>
  <si>
    <t>https://docs.google.com/spreadsheets/d/1rg-AFnxF4vsZLh0HinmUq_E7tPlYAOLc_nPYoaK87wM/edit#gid=1996311398</t>
  </si>
  <si>
    <t>https://docs.google.com/spreadsheets/d/1cBvR1WAnWWeuwra8ztIsuX5zIid2SywARrgYmQG03SQ/edit#gid=0</t>
  </si>
  <si>
    <t>https://docs.google.com/spreadsheets/d/1n2yVvJOougWifReX1qYRA9wSL7DsMpkURy3DwYnUT3g/edit#gid=1793933214</t>
  </si>
  <si>
    <t>https://docs.google.com/spreadsheets/d/1mbiUfQ77z7t_FdC53lxeddkQhfgILq2sENTBM1dj8Sk/edit#gid=0</t>
  </si>
  <si>
    <t>https://docs.google.com/spreadsheets/d/1gmzBcru0w7Lyak5W6S6tEKvMjMOgo8dcTvO2ppQM6Yg/edit?usp=sharing</t>
  </si>
  <si>
    <t>https://docs.google.com/spreadsheets/d/1BW0mQL_z2v2HvtsK2bNrImA2-8pe2anM2X0RbboGqXk/edit#gid=368928277</t>
  </si>
  <si>
    <t>https://docs.google.com/spreadsheets/d/1WcOWmj4Kh1a5j03GvlgmmTVaYxsmhmOrrHTwAVR_EiE/edit#gid=910461609</t>
  </si>
  <si>
    <t>https://docs.google.com/a/moe.gov.mv/spreadsheets/d/1IMNIFy7WXsCO9beeqRDzBOgjyrvOsAlOmCesM6nX7F0/edit?usp=sharing</t>
  </si>
  <si>
    <t>https://docs.google.com/spreadsheets/d/1EuQTHGr_xLUuTDnE-bDmTZRIduCAK3eyjVbvbsDiFWE/edit#gid=735521989</t>
  </si>
  <si>
    <t>https://docs.google.com/spreadsheets/d/1NPZDWS0ctfZkqFFuBcoov6MaFzcCspSXXk-_AAstnmY/edit#gid=1996311398</t>
  </si>
  <si>
    <t>https://docs.google.com/spreadsheets/d/1dscTNW9nPXDrv3Gpb5vm45JZqgy7ypLMBHubQ45LN9A/edit#gid=0</t>
  </si>
  <si>
    <t>https://docs.google.com/spreadsheets/d/1SG7I-mF8HSAzUKl4YznyZegUolKonCptNmPW4p2X0Xw/edit#gid=1897346767</t>
  </si>
  <si>
    <t>https://docs.google.com/spreadsheets/d/1zPzRUahoUSIYFDasKgNSevkkErwu4NlhwUtgZj7zoj4/edit</t>
  </si>
  <si>
    <t>https://docs.google.com/spreadsheets/d/1yQI6ve-jMZEpxL3v_qNnNgvasA458iZzcyCUiyShfxc/edit#gid=0</t>
  </si>
  <si>
    <t>https://docs.google.com/spreadsheets/d/1_ikK3clZfQI7gFOkiByNFJY9L7yQOVLxpmmtwB7h0aY/edit#gid=1794502645</t>
  </si>
  <si>
    <t>https://docs.google.com/spreadsheets/d/1VbDuEAhio2b-QR0aDTWYqPYBV3t4YuorjlorT_XKEl8/edit#gid=910461609</t>
  </si>
  <si>
    <t>https://docs.google.com/a/moe.gov.mv/spreadsheets/d/1h3Otl4MVBpMf7WOnJSeq80p8VCzyWF81tBzENO8tQ4E/edit?usp=sharing</t>
  </si>
  <si>
    <t>https://docs.google.com/spreadsheets/d/1Y8FHFUAf1HRUPSxIQlxqy-CUT6o5OtMlcow7uL3iMYg/edit#gid=735521989</t>
  </si>
  <si>
    <t>https://docs.google.com/spreadsheets/d/12I2HBdKrh47iJFUAxvhtJBC6pYx4BRn-KI4tssnQcjI/edit#gid=1996311398</t>
  </si>
  <si>
    <t>https://docs.google.com/spreadsheets/d/1cIZ-nH0Z2bc52hY-sosoCZzg2-PuaBIRlhT_3YOK4os/edit#gid=0</t>
  </si>
  <si>
    <t>https://docs.google.com/spreadsheets/d/1EDbS1BL_zIghuXEltjm-Odtxd6gH8nHRoUvw_lWeerA/edit#gid=220845932</t>
  </si>
  <si>
    <t>https://docs.google.com/spreadsheets/d/1rSGyGd5_sf5LK7ZuTVENVpMl_0YnDndyR9klCAqu1oQ/edit#gid=1060184755</t>
  </si>
  <si>
    <t>https://docs.google.com/spreadsheets/d/1iuOgqRmEQi00e22v4nDrmqSp99xSR-rx5w8lxvwmF9Q/edit</t>
  </si>
  <si>
    <t>https://docs.google.com/spreadsheets/d/1J6VrSy_OLpEnMWItL_D7DWyF2IxQG5J9x_cKXTIeiik/edit?usp=sharing</t>
  </si>
  <si>
    <t>https://docs.google.com/spreadsheets/d/1ZvzhZ-Uq60dowmUNv7UUl14JtKXN4MWxO2CPt4EJVXQ/edit#gid=196455979</t>
  </si>
  <si>
    <t>https://docs.google.com/spreadsheets/d/1TpFlCUwYgCfrMy9GS2Za7QkIRE23itqcO_qKpZsOLnI/edit#gid=1403140184</t>
  </si>
  <si>
    <t>https://docs.google.com/a/moe.gov.mv/spreadsheets/d/1kKzysWY-GIXhTtbAvZyOg14EOLlrP73ZqFd6TbiYHqc/edit?usp=sharing</t>
  </si>
  <si>
    <t>https://docs.google.com/spreadsheets/d/1o9G1Fbih0dReu5PEAvGePcilk_3CmTlBrmYAYH3sxm0/edit#gid=735521989</t>
  </si>
  <si>
    <t>https://docs.google.com/a/moe.gov.mv/spreadsheets/d/1Dnukb5RC97QGZ8Pqx6UXzCfhVuTEnDg6tveGpin6kdQ/edit?usp=drive_web</t>
  </si>
  <si>
    <t>https://docs.google.com/spreadsheets/d/1Ng58nkEtZ6gIAdlggbQXnmydlHaYUk4Pmyl1LlB0m6o/edit#gid=0</t>
  </si>
  <si>
    <t>https://docs.google.com/spreadsheets/d/1K5oOQoaQN8A0HBDYTTH7LtJi-CshfHUVfEmIe9bNKEE/edit#gid=1493660970</t>
  </si>
  <si>
    <t>https://docs.google.com/spreadsheets/d/1iyfKPqHXSxN9hf4mM8obNewLAHebpRVIdrEIH9UX0zk/edit#gid=1060184755</t>
  </si>
  <si>
    <t>https://docs.google.com/spreadsheets/d/1x48CjUAarYmXElpXigsCY-3QAgtZv4XtReyJJAHYbQg/edit</t>
  </si>
  <si>
    <t>https://docs.google.com/spreadsheets/d/1NVJUVi3lP_fLv2Q1Zh529zuywr-15KvFfUCke6-nZZY/edit?usp=sharing</t>
  </si>
  <si>
    <t>https://docs.google.com/spreadsheets/d/1Dx7fu14OMcMgYu4wetsbOwIcCYQLkQHW-ozZ6RLLCbg/edit#gid=827650494</t>
  </si>
  <si>
    <t>https://docs.google.com/spreadsheets/d/1EoXf0z2EbVyLn_Shg1n0sRU2MS7Kwa-8Sqxs25fChJc/edit#gid=910461609</t>
  </si>
  <si>
    <t>https://docs.google.com/a/moe.gov.mv/spreadsheets/d/1ytzdDvjCGEq8ck4O2HNCB-QeP9sQx-cIP6E-bl4bg4E/edit?usp=sharing</t>
  </si>
  <si>
    <t>https://docs.google.com/spreadsheets/d/1tWR2y4oJEKmiBxuizkomi2zEKhlC3-YZ2B48YA90tyE/edit#gid=735521989</t>
  </si>
  <si>
    <t>https://docs.google.com/spreadsheets/d/1wYf7SOor3MLBcH6kX2LoLcV87jXyiqChVFYTkGWRRxg/edit#gid=1996311398</t>
  </si>
  <si>
    <t>https://docs.google.com/spreadsheets/d/14gMnL1s7YPutJ2rRimd_cZlWd9J3xA7D6VLk6GKWsYk/edit#gid=0</t>
  </si>
  <si>
    <t>https://docs.google.com/spreadsheets/d/10O7GdP7vZ7fOIM8ZQxmXz5tXJkZiqx8xxKpVRu9ntQI/edit#gid=63846067</t>
  </si>
  <si>
    <t>https://docs.google.com/spreadsheets/d/1KCV-Fk1oo58hton0RfeiFimFLPEfZSLHVPgDxUw7Nsk/edit#gid=1060184755</t>
  </si>
  <si>
    <t>https://docs.google.com/spreadsheets/d/1WZNiyM2IBMU8LeEkvnP4J9ivHf7nOBsJZAF1UmOlPY4/edit</t>
  </si>
  <si>
    <t>https://drive.google.com/drive/folders/0BziB8Bu8DW2VVWlHTVVXN055Q00</t>
  </si>
  <si>
    <t>https://drive.google.com/open?id=1tTzYPosy9xv-x7alCZkfoKbq_Xx5zHwrHKWWiyOJ7sg</t>
  </si>
  <si>
    <t>https://docs.google.com/spreadsheets/d/16PpqeNKPs4l9-Zgd4H2-JWp9xXdz2gnwKM8t5KN5ZCA/edit#gid=629431718</t>
  </si>
  <si>
    <t>Kuburudhoo</t>
  </si>
  <si>
    <t>https://docs.google.com/spreadsheets/d/1yFskdM9QvQcvg9spbvSZJWrU4g8R7jGGqaUi-bC650c/edit#gid=910461609</t>
  </si>
  <si>
    <t>https://docs.google.com/a/moe.gov.mv/spreadsheets/d/1ZwCcHQSv6zIqa4CjHI_c6g3pbwGA4Odp-zyXXjEg_yk/edit?usp=sharing</t>
  </si>
  <si>
    <t>https://docs.google.com/spreadsheets/d/1gL7-FeaSjvgAM7YJnl3DoihguylIBi0vV4RprNQOvQ8/edit#gid=735521989</t>
  </si>
  <si>
    <t>https://docs.google.com/spreadsheets/d/1Gj0xNBlpa06tbUwfWzpqfksVItyMNCrHkPd7HG0gKTQ/edit#gid=1996311398</t>
  </si>
  <si>
    <t>https://docs.google.com/spreadsheets/d/1PN54Qodb9QRgTPVrhFGHcH7CJzryxeU9_xb9LdrRKbQ/edit#gid=0</t>
  </si>
  <si>
    <t>https://docs.google.com/spreadsheets/d/1bxFYZFP3G3xQ_4UK3jd1PLSNiqlx_R9TX9clCdDX_Pc/edit#gid=170495987</t>
  </si>
  <si>
    <t>https://docs.google.com/spreadsheets/d/1gpIjHO0gO-sN44_K1PY9jk-BpTGj2zdBeHheDg0ra0g/edit#gid=1060184755</t>
  </si>
  <si>
    <t>https://docs.google.com/spreadsheets/d/15ht9tZbPiZlIi20bzIqzVTRePBXNfTBNVHk7uYpN7ek/edit</t>
  </si>
  <si>
    <t>https://drive.google.com/open?id=1tRpsR8ZS6eD41V2uvA2QJ1_cM-M-Yl2ZEbylMqTC4G8</t>
  </si>
  <si>
    <t>https://docs.google.com/spreadsheets/d/1uGU5Uec44G_CQoy5db52MKzWlWeOSAs75uaHSVnaDvI/edit#gid=1887798059</t>
  </si>
  <si>
    <t>https://docs.google.com/spreadsheets/d/1poGTd-6Fo_gOqSs0-_MRkggFBDg0XzECGcfC2pq8aL0/edit#gid=910461609</t>
  </si>
  <si>
    <t>https://docs.google.com/a/moe.gov.mv/spreadsheets/d/1O-hjg0vXZ3RF0ZOARDepxJjKWQAFm8OaxH7_V9KtqMo/edit?usp=sharing</t>
  </si>
  <si>
    <t>https://docs.google.com/spreadsheets/d/11lxfuM1svPfZcFmmXfHpckcwSDhZyqRbNWbkyfJFF60/edit#gid=735521989</t>
  </si>
  <si>
    <t>https://docs.google.com/spreadsheets/d/1_O36vp__uvoDc60bDi7Y3deGOSMDIo0VMs7kWVyPetE/edit#gid=1996311398</t>
  </si>
  <si>
    <t>https://docs.google.com/spreadsheets/d/1vI0hnCmebYf3gbEE_paypVb05KwsfDBOJeUrrT9aa_o/edit#gid=0</t>
  </si>
  <si>
    <t>https://docs.google.com/spreadsheets/d/1q1qnWtgSaRYstHpqObCJDH3qKliS-ziLrZHUhjNYXRA/edit#gid=730204201</t>
  </si>
  <si>
    <t>https://docs.google.com/spreadsheets/d/1ZE8qxXaJIopcf4Fktcy715gM10H9fCqU-Zrjwdxu9FU/edit#gid=1060184755</t>
  </si>
  <si>
    <t>https://docs.google.com/spreadsheets/d/1vKx3_5LiOTQR_T63S9fdzO-AaWzNPrJLgiXwi-1n51I/edit</t>
  </si>
  <si>
    <t>https://drive.google.com/open?id=0B4atzMRcqEyPelI3c3FEVmVxUFU</t>
  </si>
  <si>
    <t>https://drive.google.com/open?id=1L7nuziR220cAGojBOtlUI78IpuOPrnF9fyNZLRFqwAc</t>
  </si>
  <si>
    <t>https://docs.google.com/spreadsheets/d/1UbSEZTI6pABrhYpSBrwQvicQIZMkwifEO2AehKV9I-A/edit#gid=955773435</t>
  </si>
  <si>
    <t>https://docs.google.com/spreadsheets/d/1g77X3kYmW3FtFKAqn6mFhlEPcevmoRDsmikp_-i2xsM/edit#gid=1403140184</t>
  </si>
  <si>
    <t>https://docs.google.com/a/moe.gov.mv/spreadsheets/d/1eEZoVs2pnSyoP2pcLX3eNUgrQef-kJQqd_5LpRUpDC8/edit?usp=sharing</t>
  </si>
  <si>
    <t>https://docs.google.com/spreadsheets/d/19Up--VTRM4jZI0YIFy29_-ZhANHDivKi84vuYN-6L6w/edit#gid=735521989</t>
  </si>
  <si>
    <t>https://docs.google.com/spreadsheets/d/12YkFaMjQoJV_usQGbadFO4DMNQSVasSTR1OZrTalAto/edit#gid=1996311398</t>
  </si>
  <si>
    <t>https://docs.google.com/spreadsheets/d/1mXcJKUHwIbYjemTAki_B3JdZtMHe2jo8c9-i67HFUy4/edit#gid=0</t>
  </si>
  <si>
    <t>https://docs.google.com/spreadsheets/d/17h2AAv8Yl48ub0_leHM3vj7_44_zlxM6N94VwezOjAM/edit#gid=2024635506</t>
  </si>
  <si>
    <t>https://docs.google.com/spreadsheets/d/1YXdL9U-7Xuyg_p0DJZNGTC7pkHxSg-GMb-I8mhy4iN0/edit#gid=0</t>
  </si>
  <si>
    <t>https://drive.google.com/drive/folders/0B6scZAcWG2r4eTJpM1JfemtkdU0</t>
  </si>
  <si>
    <t>https://docs.google.com/spreadsheets/d/19G9cEvLXWyAzgg0_K7li-qaccnYPLfOKMrkwdm0lK3I/edit#gid=1637726319</t>
  </si>
  <si>
    <t>https://docs.google.com/spreadsheets/d/198Wd5w6ZzhlGiQyxiUgiM0R6GiIctTMea5-8eNkLBwA/edit#gid=259602973</t>
  </si>
  <si>
    <t>https://docs.google.com/spreadsheets/d/1VX0vSVUdg_v68qoFrNh0iMNcl7ZHKuk8L-S3sJW3UoQ/edit#gid=1403140184</t>
  </si>
  <si>
    <t>https://docs.google.com/spreadsheets/d/1lUu30A_9TBiR-Em9aoFPCBAqu5FqdNtjkCsIFj8xGig/edit#gid=735521989</t>
  </si>
  <si>
    <t>https://docs.google.com/spreadsheets/d/1pPDzxlX8_uR0rcxFeEW3C9yddGIHLjOIIcnJ3ghicvE/edit#gid=0</t>
  </si>
  <si>
    <t>https://docs.google.com/spreadsheets/d/17upqln5b8fenajDdZTfHjbZD6BX2m8q7pfWhCnTHHQ4/edit#gid=1091733859</t>
  </si>
  <si>
    <t>https://docs.google.com/spreadsheets/d/10pQTUgYz4yKe0p1RQIxZmE9CG_NUpmrnhV4vNYL_-nU/edit#gid=1575980847</t>
  </si>
  <si>
    <t>https://drive.google.com/open?id=1-HDT5lJNA93hwvg6y3Nd-HOMfUizKGDrJ2RjjEYKYzk</t>
  </si>
  <si>
    <t>https://docs.google.com/spreadsheets/d/1D7EZOUiBCaZxgkH1bd1oyXsfPKKpUg11qQYPIuUlPVc/edit#gid=1250517552</t>
  </si>
  <si>
    <t>https://docs.google.com/spreadsheets/d/1S8faapyUIMpAVK83NH0AapxqfB3_ZdAA3hGbUdSYu18/edit#gid=910461609</t>
  </si>
  <si>
    <t>https://docs.google.com/a/moe.gov.mv/spreadsheets/d/1oYP0po8zxazhUyN0g1RK86hgTeio447c6Ys-bHMbExU/edit?usp=sharing</t>
  </si>
  <si>
    <t>https://docs.google.com/spreadsheets/d/1jddqbrOCiYEt5epeTrcQqqaBfhafV84eRJBD8CSNSYg/edit#gid=735521989</t>
  </si>
  <si>
    <t xml:space="preserve"> </t>
  </si>
  <si>
    <t>https://docs.google.com/spreadsheets/d/1f1dGXRDe1bUkM-VridR1W-4yFUjMIwBkaITbOZb91Fo/edit#gid=0</t>
  </si>
  <si>
    <t>https://docs.google.com/spreadsheets/d/1C6AscyIwq76E95-PNppk-hlPAdbPXQMU5HnaijfJ7ek/edit#gid=157907877</t>
  </si>
  <si>
    <t>https://docs.google.com/spreadsheets/d/1cLXArPSWrnDoEBZ9_ENEBjST9HimpWzeJaPY0XV42kM/edit#gid=1060184755</t>
  </si>
  <si>
    <t>https://docs.google.com/spreadsheets/d/1vxR1qMX2I6QcfsqSTMyvQj5Gq--oUQgz8IVM84nYHmo/edit</t>
  </si>
  <si>
    <t>https://drive.google.com/open?id=1Ynk_X8Xg4O6OysBTFtDn4eiE7VgkTRVv3-qXY3Fmyz4</t>
  </si>
  <si>
    <t>https://docs.google.com/spreadsheets/d/1wXXyhTkjoIOhAxKiSAKv5-sNtI_NCKqq7h-M85UC2t0/edit#gid=1833826506</t>
  </si>
  <si>
    <t>https://docs.google.com/spreadsheets/d/1uaRy-gQibO8RcekoGAnr3I1XwqQkVnPsXnsjC-Ih6pg/edit#gid=910461609</t>
  </si>
  <si>
    <t>https://docs.google.com/a/moe.gov.mv/spreadsheets/d/1rhsVXC5aSMlXlXSovkK9dG3imW4pLJuhhA5luNeraUk/edit?usp=sharing</t>
  </si>
  <si>
    <t>https://docs.google.com/spreadsheets/d/1akXalreb-qJ6ua5GNZpC0P65M858dpb-L7y2Ug1kHJ8/edit#gid=735521989</t>
  </si>
  <si>
    <t>https://docs.google.com/spreadsheets/d/1vRMVXVmqh1aLx-yNoSzcuIHCwHvPYwsbVvhtblLxWso/edit#gid=1996311398</t>
  </si>
  <si>
    <t>https://docs.google.com/spreadsheets/d/1SCezhng6EZjlw_6Jl5rknp74OJCH6CA5KvdjmuKqIZU/edit#gid=0</t>
  </si>
  <si>
    <t>https://docs.google.com/spreadsheets/d/1n3nzBWRUbimzeiT93HhPQl64x9bpykYSYeSWXLrO-1Q/edit#gid=1485460610</t>
  </si>
  <si>
    <t>https://docs.google.com/spreadsheets/d/1US2swIku6GkGx9U5TL1sVxgYJyRC7OD5cEgCUCTSVCM/edit</t>
  </si>
  <si>
    <t>https://docs.google.com/spreadsheets/d/1Q0xMr1gjbsOv67gAMIvyL4DBy23R3Zd7c83RsvnFNZA/edit#gid=0</t>
  </si>
  <si>
    <t>https://docs.google.com/spreadsheets/d/1d_1yHXWN80Vcbm7hgkIBbH3GfkgIMZ-Ge-SyA2r0HLU/edit#gid=1720711201</t>
  </si>
  <si>
    <t>https://docs.google.com/spreadsheets/d/18tXADCHYmdArl_5_0-0-khGGrGVS0dEAV3FdYU9pzgY/edit#gid=824808014</t>
  </si>
  <si>
    <t>https://docs.google.com/a/moe.gov.mv/spreadsheets/d/19vktofzmb6qNjR1UA-wOnHUqgR-4JpM_yN7ZgArvA7w/edit?usp=sharing</t>
  </si>
  <si>
    <t>https://docs.google.com/spreadsheets/d/16ylHrd8SaPcwhhTsCMoZx5ro6YIxLe7ej8hpKgzIBCE/edit#gid=0</t>
  </si>
  <si>
    <t>https://docs.google.com/spreadsheets/d/12KGFXzFEO7I8x6LmHoAtR44c6jL9qwRjrgUmwT92EhQ/edit#gid=1996311398</t>
  </si>
  <si>
    <t>https://docs.google.com/spreadsheets/d/1a9PPJW_lresav_nmAn9QnYxDStphB8haE5ZLsFalZk8/edit#gid=0</t>
  </si>
  <si>
    <t>https://docs.google.com/spreadsheets/d/19IzJHsIri3zW6Roj-pkpEGumay3-Rijo5WPhZ_EK0UM/edit#gid=452900263</t>
  </si>
  <si>
    <t>https://docs.google.com/spreadsheets/d/1kCYKqu4UdYGcyjTJm3bXivmugT3lPj2MjTXt4pWyPJw/edit</t>
  </si>
  <si>
    <t>https://docs.google.com/spreadsheets/d/1KeC-f0fmiYNhQtP0bmEI36rCHIsIZkXl2NAxIWAjQ9c/edit?ts=5757c408#gid=1637726319</t>
  </si>
  <si>
    <t>https://docs.google.com/spreadsheets/d/19w6xbpgNvF96ofwrfFYoqpwu-FTdIHz1_SDBPLKN-4g/edit#gid=502993855</t>
  </si>
  <si>
    <t>https://docs.google.com/spreadsheets/d/1pnvmT_H3xEz1uVN7L8QRJC1NUWWBctZ7MNQzRR5ZHsY/edit#gid=910461609</t>
  </si>
  <si>
    <t>https://docs.google.com/a/moe.gov.mv/spreadsheets/d/1V0DEWas9TFCXGc9f74AILTt5qqsHIE1av-Sq_omkuU4/edit?usp=sharing</t>
  </si>
  <si>
    <t>https://docs.google.com/spreadsheets/d/1QGhNbTWevP21vl4Bc2I92EkqMm6f_V59A3wD3CgPepI/edit#gid=735521989</t>
  </si>
  <si>
    <t>https://docs.google.com/spreadsheets/d/1eUGqVjp8orQjHliWIYkFhSDDwrIOwxscoYhrVK-j74M/edit#gid=1996311398</t>
  </si>
  <si>
    <t>https://docs.google.com/a/moe.gov.mv/spreadsheets/d/1hkGT2q9h0cTyIK7dBESgKmAwnFTjvl5MIMxdQlEkiDk/edit?usp=sharing</t>
  </si>
  <si>
    <t>https://docs.google.com/spreadsheets/d/1ehMyc-HNCq-Mb41CwEBYEjhyrU3zmkittcJZQdbaD_w/edit#gid=1410057232</t>
  </si>
  <si>
    <t>https://docs.google.com/spreadsheets/d/1LAKnEm6FVslUkG9NvEaNs8SkapDHE7gJYyDX3-jUlIY/edit</t>
  </si>
  <si>
    <t>https://drive.google.com/drive/folders/0Bz6o_EAqKhtab1FvNmFUdmwydXM</t>
  </si>
  <si>
    <t>https://drive.google.com/open?id=1lckAIsmIwfo_qyL_X05Ax3-urau-EAP7eOu0e4JCJNo</t>
  </si>
  <si>
    <t>https://docs.google.com/spreadsheets/d/1V3SAzThb1n7nWD6Fwu85XOFO0HIBnelYa3G4SpjPeUg/edit#gid=1938729215</t>
  </si>
  <si>
    <t>https://docs.google.com/spreadsheets/d/1VhyL37j-_Swy50TSY9cqN0y8AFPWQbMH-WOEFCSDbqU/edit#gid=1403140184</t>
  </si>
  <si>
    <t>https://docs.google.com/a/moe.gov.mv/spreadsheets/d/15JPD1ZPwcWWRyicv6vlfDFk7XYtpcEn1Fd20OOKjNqA/edit?usp=sharing</t>
  </si>
  <si>
    <t>https://docs.google.com/spreadsheets/d/1MpcXeqs8mIQu6emuZsKb3_QUUdUfucxkWOPTiD-Pbp8/edit#gid=735521989</t>
  </si>
  <si>
    <t>https://docs.google.com/spreadsheets/d/1WlrCoxmASvxo5t5UWpUkRu2MvD3PtPaQ-ruHgZju0uY/edit#gid=1996311398.0</t>
  </si>
  <si>
    <t>https://docs.google.com/spreadsheets/d/1jDkZliqaCbpwRRuhzwgXg7a7_NYqIup0oi3fdCdVx38/edit#gid=1881069524</t>
  </si>
  <si>
    <t>https://docs.google.com/spreadsheets/d/1JxSLuUcQ6XLawW2I_OkF_c7AYC5CDuibdGk8PWFfNM0/edit#gid=915244978</t>
  </si>
  <si>
    <t>https://docs.google.com/spreadsheets/d/1rEOsYt2WI_4BGNHKw32SOGI2aOusfVcpahrCZ11zzrY/edit</t>
  </si>
  <si>
    <t>https://drive.google.com/open?id=0B-iIYcorMaw1bjZhV0JfRjZmc3M</t>
  </si>
  <si>
    <t>https://docs.google.com/spreadsheets/d/18SulmNUGupX9wZbic16is3L9lPsHnbzGbuyM5R6PMQM/edit#gid=0</t>
  </si>
  <si>
    <t>https://docs.google.com/spreadsheets/d/1j6DdnqtcEWXrVSzkJED-WP4mQLQW9oaa3XNAPZXU0CE/edit#gid=1017143424</t>
  </si>
  <si>
    <t>https://docs.google.com/spreadsheets/d/1fYCBqn3KqwiwleSAh5wOSRFqXnbQFl-ZzxaCmVSa5nU/edit#gid=2129239104</t>
  </si>
  <si>
    <t>https://docs.google.com/a/moe.gov.mv/spreadsheets/d/1SqW9KjYVm_qdnXgeAmzUIJuZxHxtM4-VfvQacGjzE0E/edit?usp=sharing</t>
  </si>
  <si>
    <t>https://docs.google.com/spreadsheets/d/1V9bS4gNyM5bXIjNiM6EMEbxlPC3tQQjr5e9zYmh6zx0/edit#gid=735521989</t>
  </si>
  <si>
    <t>https://docs.google.com/spreadsheets/d/1MLjmY7-cOOJoqAPMxWywRcaBriHIBsgidGv9layKFz0/edit#gid=1996311398</t>
  </si>
  <si>
    <t>https://docs.google.com/spreadsheets/d/1dT5Hae6W5JRGE8UtmQMZ9A17Szx-cIRC1tViKMP4gOo/edit#gid=0</t>
  </si>
  <si>
    <t>https://docs.google.com/spreadsheets/d/1hNgkUFWDvfv4mOHTjpCeXc1e_on5isWwVZF5WMucg9o/edit#gid=661901940</t>
  </si>
  <si>
    <t>https://docs.google.com/spreadsheets/d/1O6KbM_bHMntKvnDAJpH0ixSC3fvW7ioVDukdLgme8gY/edit#gid=0</t>
  </si>
  <si>
    <t>https://drive.google.com/open?id=0BwffY2RnoOTLWEIzZEttRF9jRHc</t>
  </si>
  <si>
    <t>https://drive.google.com/open?id=1HeekPjnS5W0GoQhAM-3W9ipuiH6lzDdYhnWQpipKOp0</t>
  </si>
  <si>
    <t>https://docs.google.com/spreadsheets/d/16-8E9ImWQvhzSRxUuRgMrZ7xKN2qEfM6S7S89aLh8V8/edit#gid=35222637</t>
  </si>
  <si>
    <t>Classes for 2017 have been added (09/01)</t>
  </si>
  <si>
    <t>https://docs.google.com/spreadsheets/d/1x8ETAGyboN6RphxHF4WtnQifRtxkUgVMi1r2NRmB_P8/edit#gid=2129239104</t>
  </si>
  <si>
    <t>https://docs.google.com/a/moe.gov.mv/spreadsheets/d/1-NIN_ySuGDxFZvuKBXJBEq0abL1NQ2Hqa8Qri8ZTSz8/edit?usp=sharing</t>
  </si>
  <si>
    <t>https://docs.google.com/spreadsheets/d/12SRH9l9sBaOzd3NNdirw45ABCKJQO1Du0W_9puRbUg0/edit#gid=735521989</t>
  </si>
  <si>
    <t>https://docs.google.com/spreadsheets/d/12YgEQnn41wREhBgSyqUYc-bh907h8YwdRESrYnwaM6g/edit#gid=1996311398</t>
  </si>
  <si>
    <t>https://docs.google.com/spreadsheets/d/1TwPcnVUkKOEQ0eFUrL_zCK5bmoXBuFSdzh27qBLvilE/edit#gid=0</t>
  </si>
  <si>
    <t>https://docs.google.com/spreadsheets/d/1THgJ-nbqHNzT22BcZ8wfwBP5j2DubbegQ_LiSYpUPEk/edit#gid=472731949</t>
  </si>
  <si>
    <t>https://docs.google.com/spreadsheets/d/1UcHBrhDPCRKLXQqAggnISsZ3mPkKVOJX3ZFP02xCsis/edit#gid=1060184755</t>
  </si>
  <si>
    <t>https://docs.google.com/spreadsheets/d/1K0itvALIq2Tp-OLIw-KYbNdWqlXToAvbyGkqNH3hrNU/edit#gid=0</t>
  </si>
  <si>
    <t>https://docs.google.com/spreadsheets/d/1KZizewqtlvXd7ziD4OCgH2Q6sKbMdjEfsn0MXtSL6xk/edit#gid=0</t>
  </si>
  <si>
    <t>https://docs.google.com/spreadsheets/d/15tBzX7t_EyBakUhtRq9jCQ5de0fV92GugLu7a3qGcYA/edit#gid=1381295998</t>
  </si>
  <si>
    <t>https://docs.google.com/spreadsheets/d/1uXppmgdkCLRXMAUM1uG598ME1hVr4L-Y5taY9exKhK0/edit#gid=1996311398</t>
  </si>
  <si>
    <t>https://docs.google.com/a/moe.gov.mv/spreadsheets/d/19hdNXkWUWN5uEWDkgNstCsQX3g4296G0n3zqMFHup9g/edit?usp=sharing</t>
  </si>
  <si>
    <t>https://docs.google.com/spreadsheets/d/1Gfpyp_6bhPv_NqIdotPEF58lSoNj1RGiXiDMQeagRfs/edit#gid=735521989</t>
  </si>
  <si>
    <t>https://docs.google.com/spreadsheets/d/1y533cLUE-wcgV7Fh97ASZgsHmgKxCP-8IUjxRuVw_Fw/edit#gid=1996311398</t>
  </si>
  <si>
    <t>https://docs.google.com/spreadsheets/d/1ajpN7gjSc7YwQEbQ1PQplmFOWmKWc0m8Eb8Wohm_ehE/edit#gid=0</t>
  </si>
  <si>
    <t>https://docs.google.com/spreadsheets/d/1xD4ZY2RXwF2o-ywCDgppzztxZAWGJa7o6pTzDcardRU/edit#gid=940440540</t>
  </si>
  <si>
    <t>https://docs.google.com/spreadsheets/d/13eVmTNZR74ZmGHRKS1XtH4zBc53Xs-2GHVeAzeiWdF0/edit#gid=1060184755</t>
  </si>
  <si>
    <t>https://docs.google.com/spreadsheets/d/115JRyS3KWFp470ZPFmGXXbTVhpaE5aJVvU8RunUsXW8/edit#gid=0</t>
  </si>
  <si>
    <t>Maintenance Officer</t>
  </si>
  <si>
    <t>https://drive.google.com/open?id=0B4sUMX8sqtb_VkdsaEo1N3dxTlU</t>
  </si>
  <si>
    <t>https://drive.google.com/open?id=1ALRHtE4ivYcDYjTf4CA7yI-dkUzG4fxkT_RAyBG2-4w</t>
  </si>
  <si>
    <t>https://docs.google.com/spreadsheets/d/1aQ9NuGZvBuxC5MWx-iRVOwGh4rLh1n0vco9wMoohp7Q/edit#gid=157481418</t>
  </si>
  <si>
    <t>https://docs.google.com/spreadsheets/d/1_kzWnIiij4k31D--ch09EVaZMc6si_UQspETjI68yVg/edit#gid=2129239104</t>
  </si>
  <si>
    <t>https://docs.google.com/a/moe.gov.mv/spreadsheets/d/17qwLLXa0QSGeqmFDxii8jqmniMd4ZILiPRQEbTdRIrs/edit?usp=sharing</t>
  </si>
  <si>
    <t>https://docs.google.com/spreadsheets/d/11AGOnVP5rVh7RuachLuhXTW7tVXrIkkiHUYDqVr7LG4/edit#gid=735521989</t>
  </si>
  <si>
    <t>https://docs.google.com/spreadsheets/d/1cTDLsc2WJZLA4IJw5dxX95jTx26mg8-CVkjr5kQskY0/edit#gid=1996311398</t>
  </si>
  <si>
    <t>https://docs.google.com/spreadsheets/d/1grAB8CHvmu5inP4hp8QtR1mo8Vk6fSXOWca5RMDwjwQ/edit#gid=0</t>
  </si>
  <si>
    <t>https://docs.google.com/spreadsheets/d/1PU5xQqymG2VSrthnCkRPM_Mjjm-COQIm8smDywqKR_g/edit#gid=67915915</t>
  </si>
  <si>
    <t>https://docs.google.com/spreadsheets/d/1wrH2Wfsrp19nP4UGFN6LbXPrg-kO7dZiVs-H60XxqCc/edit#gid=1060184755</t>
  </si>
  <si>
    <t>https://docs.google.com/spreadsheets/d/1-rUADl1Ujy8zjEJtAZfvBbeYed37GBjGKwoRs72VQLE/edit#gid=0</t>
  </si>
  <si>
    <t>https://drive.google.com/open?id=0B2ceJqQSdQRdOUR4RnE1MEoxRm8</t>
  </si>
  <si>
    <t>https://drive.google.com/open?id=1lxMrOwh9-mwnLL1FctPQ_GyBeQe66LV1kquixj5525E</t>
  </si>
  <si>
    <t>https://docs.google.com/spreadsheets/d/1thxuQ7xvqGXIG1W-xh3ac_5o_Q_RjYUScLE8I1hYfJg/edit#gid=339468081</t>
  </si>
  <si>
    <t>https://docs.google.com/spreadsheets/d/1UAkCB80YCIYJ2JnM1r3hwP9ES4508LfWKKGRMYvE_4g/edit#gid=735521989</t>
  </si>
  <si>
    <t>https://docs.google.com/spreadsheets/d/1bTA9O2eCkg7Qme5CjZe_xKRmtJEk0_l16Am1qCIMtqg/edit#gid=0</t>
  </si>
  <si>
    <t>https://docs.google.com/spreadsheets/d/1uN3z8n8x1yEw-q-ZjU83jlxH1BmmOaua8j9KYOpOjRM/edit#gid=639379435</t>
  </si>
  <si>
    <t>https://drive.google.com/open?id=0B8GDTvZAMWFQNEx2Ri1XN1ZxVzQ</t>
  </si>
  <si>
    <t>https://drive.google.com/open?id=1VN0OOkECZVJPkkMkNEkDEuoiOy7p_PHjtSkFHfAA0bg</t>
  </si>
  <si>
    <t>https://docs.google.com/spreadsheets/d/1rSHS3ZtP_Nivpk0E5O5SkwEbgeEbqQ9SXtLPnxh3ckU/edit#gid=1163407368</t>
  </si>
  <si>
    <t>https://docs.google.com/spreadsheets/d/18iWNZIefcUsLgxP_Yix3qRJ_S8fmUaY0gQIvH88k-w4/edit#gid=735521989</t>
  </si>
  <si>
    <t>https://docs.google.com/spreadsheets/d/1Uplh5Z4eK5HaBsgRIwkfWzOHySrfP8yOZ1ntumEE3CM/edit#gid=0</t>
  </si>
  <si>
    <t>https://docs.google.com/spreadsheets/d/1l9uPR0_9VXIpi5MPheerryi5OKyZlNZjNw7kYI-GiCc/edit#gid=1489410012</t>
  </si>
  <si>
    <t>https://drive.google.com/drive/folders/0B8eU6KsNfxmkNEZDX1B6R1gxOVk</t>
  </si>
  <si>
    <t>https://drive.google.com/open?id=1oE_9i9l7ESce37pCoBR3czcjFL6KvP7pE5VH6ffva64</t>
  </si>
  <si>
    <t>https://docs.google.com/spreadsheets/d/1vbSspjmqUi7vaaLcycBuBHYUPxuPJhAXxVujif2BILw/edit#gid=949458095</t>
  </si>
  <si>
    <t>https://docs.google.com/spreadsheets/d/1kzBIx0RIh4MILwQ4FWLM2SUgut7Bmpu5VeoDPFOYgng/edit#gid=735521989</t>
  </si>
  <si>
    <t>https://docs.google.com/spreadsheets/d/1iLKmGIC2SyaEKCsSJY_ARNWRY3qLy4TerHdsZ1CM0GQ/edit#gid=0</t>
  </si>
  <si>
    <t>https://docs.google.com/spreadsheets/d/1lnZFP3jT5yffuVZZifpqvacbzCKrfjka9J2HLmHnTfc/edit#gid=366884024</t>
  </si>
  <si>
    <t>https://docs.google.com/spreadsheets/d/1e1e8xkbB44FfiLiHWSd_cmNoVMDuUDLzTPjQ2jJ2Rk4/edit#gid=1575980847</t>
  </si>
  <si>
    <t>https://drive.google.com/open?id=0B01nuK4O-Fl4YjVadWRFdDhCYkk</t>
  </si>
  <si>
    <t>https://drive.google.com/open?id=12_5BcscXA4oQayYSN5e8moVexoh-5Ler3zfdz2gOIHI</t>
  </si>
  <si>
    <t>https://docs.google.com/spreadsheets/d/1Wj0fXsJV6gayt6qzx5vJZgzExoMCpMcRrdp_vc93OHc/edit#gid=1035423336</t>
  </si>
  <si>
    <t>Maduvvary School - GS167</t>
  </si>
  <si>
    <t>https://docs.google.com/spreadsheets/d/1P5e9fYVzY-Ubw80UGLNjBblP0SN1WZFdvnyEPI7T4GM/edit#gid=2129239104</t>
  </si>
  <si>
    <t>https://docs.google.com/a/moe.gov.mv/spreadsheets/d/1hxQEqMYBxqzUsId1kcq5_fe-o6tY1O6pVAiylYdgiOY/edit?usp=sharing</t>
  </si>
  <si>
    <t>https://docs.google.com/spreadsheets/d/1vfZjYjb1CnPdbTqNzNiuKQn5TNMh_vNUxlNEaHgIDwA/edit#gid=735521989</t>
  </si>
  <si>
    <t>https://docs.google.com/spreadsheets/d/1C-htCWc__cN5C53_0gdnbji6pipPwkiLG6yGKI8-7H4/edit#gid=1996311398</t>
  </si>
  <si>
    <t>https://docs.google.com/spreadsheets/d/1NWFv0YiVlflGrhPLWNsKA8alUVhM6Ji6DNl7DkWqUrY/edit#gid=0</t>
  </si>
  <si>
    <t>https://docs.google.com/spreadsheets/d/1TEHhXNGrmTpugL1KKBfsgBHNN-2dKGmAeTxA3MISYXI/edit#gid=243678762</t>
  </si>
  <si>
    <t>https://docs.google.com/spreadsheets/d/194b3vqc4BSHGcAAPOCMj1TwfwFqykqTOdDlkWtjo1FU/edit#gid=1575980847</t>
  </si>
  <si>
    <t>https://docs.google.com/spreadsheets/d/1ODGfM7LBXztC1-LjhzMnFw91-VVU3cupxyYYrzop3L8/edit#gid=0</t>
  </si>
  <si>
    <t>https://docs.google.com/spreadsheets/d/1ImVxOnOwKSV7kUq22Q4m8HTLniBpGr1iATexNnETTQ0/edit#gid=0</t>
  </si>
  <si>
    <t>https://docs.google.com/spreadsheets/d/1wJRJNf-2gtG8KdTr8j5WQ0WYv5HoiyyQJ5SqloFpJRc/edit#gid=752593573</t>
  </si>
  <si>
    <t>https://docs.google.com/spreadsheets/d/1yx_SylP1c_ww5LT-mlSt4xge7yoJ8OTsJVOHp0wdEik/edit#gid=2129239104</t>
  </si>
  <si>
    <t>https://docs.google.com/a/moe.gov.mv/spreadsheets/d/1D2cXA0bEx3-EU_hx_bHk5DG2FzduoYG0cernsgPE5hw/edit?usp=sharing</t>
  </si>
  <si>
    <t>https://docs.google.com/spreadsheets/d/1Jk7MP6b9TQRSuNdhQ_axDbVy5Df8iwBbIb7yP6wOrcY/edit#gid=735521989</t>
  </si>
  <si>
    <t>https://docs.google.com/spreadsheets/d/1C57t8Zrq_K9vhPdn9Y0KMB8FIG79r8vKiFSo-C2_pas/edit#gid=1996311398</t>
  </si>
  <si>
    <t>https://docs.google.com/spreadsheets/d/16IQeA2OrotGZyBJkiqIBtO1wBWPTWBReqM27ClCroMo/edit#gid=0</t>
  </si>
  <si>
    <t>https://docs.google.com/spreadsheets/d/1tQizfMIo2t1Xjh76e01yONa-UMPxF1p_repliGlArU4/edit#gid=1809170760</t>
  </si>
  <si>
    <t>https://docs.google.com/spreadsheets/d/1Ux0__xywblLQKmwEpFa50lhcXXZMo6AKcVhKhZ2QOLY/edit#gid=1060184755</t>
  </si>
  <si>
    <t>https://docs.google.com/spreadsheets/d/187EWh1iCHZI33qFNy2siantcxh8R4F58g6-RHR-MRyY/edit</t>
  </si>
  <si>
    <t>https://drive.google.com/open?id=0B-M5nwiUGPbLRzh0LTNydXZPdlk</t>
  </si>
  <si>
    <t>https://drive.google.com/open?id=1QSmpNI0QWCLQxm3-n3vDIJCaNvpKYg18L6xwCpko0qI</t>
  </si>
  <si>
    <t>https://docs.google.com/spreadsheets/d/1HQxwPt-3wS94-O0_kFXj1x-PGdM3GPtQkmkXOpOn2aI/edit#gid=123180200</t>
  </si>
  <si>
    <t>https://docs.google.com/spreadsheets/d/14YJYJnemPznhe6oUwcRidwsP-UywR4qehPj7HoBZ9bM/edit#gid=2129239104</t>
  </si>
  <si>
    <t>https://docs.google.com/a/moe.gov.mv/spreadsheets/d/1RndU7YA0dpG8Bxh01BklDMREpSgeiHLszugTu-KTa7E/edit?usp=sharing</t>
  </si>
  <si>
    <t>https://docs.google.com/spreadsheets/d/1lRhWdxjBSe9YR3mZG6yAMe57M6Co2bU-uV-lcun6JVM/edit#gid=735521989</t>
  </si>
  <si>
    <t>https://docs.google.com/spreadsheets/d/12BiLKGztbsb7tpw9C43LlAlp9Lr3GEMCsdDyrypiY6k/edit#gid=1996311398</t>
  </si>
  <si>
    <t>https://docs.google.com/spreadsheets/d/1p3c4cTutWie6mSZEbxrPosZFblULaElcqRgSkwB1ptg/edit#gid=0</t>
  </si>
  <si>
    <t>https://docs.google.com/spreadsheets/d/1Asm086dH_KnFidPT86zQbvFu-teUQ5DxDE7YLOj1mpc/edit#gid=1597131714</t>
  </si>
  <si>
    <t>https://docs.google.com/spreadsheets/d/12Y3Z8atOqU1DctGGkMQCescYMeTh9OC9gvdHO1qxeEs/edit#gid=0</t>
  </si>
  <si>
    <t>https://drive.google.com/open?id=0B-BRXDiHeSrRUkFfTnBudnd2bzQ</t>
  </si>
  <si>
    <t>https://docs.google.com/spreadsheets/d/1Hyk0gdYrtpZLAikhqLtMoEiN1F2kTNIwZ-TGeDxeqi4/edit#gid=0</t>
  </si>
  <si>
    <t>https://docs.google.com/spreadsheets/d/1RSlNEgdcw3bJq495YCpZIcIetU-5YHmL5iow7sj39Jg/edit#gid=328237995</t>
  </si>
  <si>
    <t>https://docs.google.com/spreadsheets/d/1ujUgsVL2EDw05WHacJ4AUBxH11mwkCg-0gb0lzxjuDE/edit#gid=2129239104</t>
  </si>
  <si>
    <t>https://docs.google.com/a/moe.gov.mv/spreadsheets/d/1vxcv--rX6PDVLE3heDrsQje_7Kp4Ot3l-84ulEe5ZKo/edit?usp=sharing</t>
  </si>
  <si>
    <t>https://docs.google.com/spreadsheets/d/1VPHLu90kRHckMlJ0V_-fxs9oIA5FAv0I6_5N5P7TpOQ/edit#gid=735521989</t>
  </si>
  <si>
    <t>https://docs.google.com/spreadsheets/d/11eod2AiKGI0F_tYywdoWhPR7EZRl0m2qeMcOxGdND6w/edit#gid=1996311398</t>
  </si>
  <si>
    <t>https://docs.google.com/spreadsheets/d/1x1eVa8iRyzBLK5r5PyQjDAnC5WrKKeYwJHbfQw9ypPU/edit#gid=0</t>
  </si>
  <si>
    <t>https://docs.google.com/spreadsheets/d/1jHNi9zjRUOesDzNYAqlH8PJVWXDHwAhLwueAvmdcIIk/edit#gid=241397869</t>
  </si>
  <si>
    <t>https://docs.google.com/spreadsheets/d/1Fmwq2t7St8iH5rd7JBt3vxBg3anbNU2JuyEckXbVjHA/edit#gid=1060184755</t>
  </si>
  <si>
    <t>https://docs.google.com/spreadsheets/d/1Pb8Hh8nJfRI1MTgR2DGTies8eeqwcUrXFPbsM4E2Z8A/edit</t>
  </si>
  <si>
    <t>https://drive.google.com/open?id=0B7FBPNsxYIw0bkZQVm9wcGxqbkk</t>
  </si>
  <si>
    <t>https://drive.google.com/open?id=1x_r1Kzg0BOtuPQocQnDHg5MzmP0k2_XSlVdfUDMuqSo</t>
  </si>
  <si>
    <t>https://docs.google.com/spreadsheets/d/1IyveL22afLsie2xJ3Qen9Y1ykhuNqP3brKXr91cVlec/edit#gid=1906838978</t>
  </si>
  <si>
    <t>https://docs.google.com/spreadsheets/d/1i7RzwSxGt1WGfGbv4U6-MWT8wZ4I0D7mN7G9xON4zbw/edit#gid=2129239104</t>
  </si>
  <si>
    <t>https://docs.google.com/a/moe.gov.mv/spreadsheets/d/1-rqjcSKwgf_o_yFoZraBH3oFjIopAYqjyNbOgGSB314/edit?usp=sharing</t>
  </si>
  <si>
    <t>https://docs.google.com/spreadsheets/d/1XqgZrcoIZ87b-la5jhXdJzndl9QPBLginJFMRy7zZ6c/edit#gid=735521989</t>
  </si>
  <si>
    <t>https://docs.google.com/spreadsheets/d/1u17THjwCCQbrTj2gXAcP3LR6vvAtV4PQBU_w-2MfxOE/edit#gid=1996311398</t>
  </si>
  <si>
    <t>https://docs.google.com/spreadsheets/d/1pOmbWROH8OpanzsuboOGThf7G-8WBSV5EVH39QUBWXw/edit#gid=0</t>
  </si>
  <si>
    <t>https://docs.google.com/spreadsheets/d/11QBh2Q6qyY5aN8_QJ6jiLbWXnXWAWpcARfa0a4qfFRI/edit#gid=1385136317</t>
  </si>
  <si>
    <t>https://docs.google.com/spreadsheets/d/14oIQ3616PbIJJzKWhZRUGeGFULaRRMT0MBgA1ZpzOcI/edit#gid=1060184755</t>
  </si>
  <si>
    <t>https://docs.google.com/spreadsheets/d/16e4pUdiL6nKZI2N3WNEc-ImfZGgkExNGkgwp4hvG4_Q/edit#gid=0</t>
  </si>
  <si>
    <t>https://drive.google.com/open?id=1kIS0lC8oA9Fe9R6pyMhCN8FrKNFl1P0oeBvM8cHuPqY</t>
  </si>
  <si>
    <t>https://docs.google.com/spreadsheets/d/14eZxdKg1hBgrPTMx677wFohKtnFHRPyCM8SOQOg2SR0/edit#gid=1676515651</t>
  </si>
  <si>
    <t>https://docs.google.com/spreadsheets/d/1c1xXPAw61IyhrYTr1I9RgwWyjxsVUff754jJxufF1Co/edit#gid=2129239104</t>
  </si>
  <si>
    <t>https://docs.google.com/a/moe.gov.mv/spreadsheets/d/1l2SzEWJb_zFDDRkfDwhqiDtNNKI95Q3G47e10pbhWB8/edit?usp=sharing</t>
  </si>
  <si>
    <t>https://docs.google.com/spreadsheets/d/1VO1N-Kc5aKnyQ1DzPx0VQLV7Xlf8_3sHyq-IKTQ_N_A/edit#gid=735521989</t>
  </si>
  <si>
    <t>https://docs.google.com/spreadsheets/d/157mL2Vy6WCDVxivRqIbwHItNYwEDRiq-tG1xq-X-0I0/edit#gid=1996311398</t>
  </si>
  <si>
    <t>https://docs.google.com/spreadsheets/d/1iBC-haCZv221N2pCLykt8PjRhNRtDCdG0basXtue_W0/edit#gid=0</t>
  </si>
  <si>
    <t>https://docs.google.com/spreadsheets/d/1MTOdXRChCv9gqzwq4QsFqv-dSGIz3HKQQ5OiNfWfA9U/edit#gid=1740774472</t>
  </si>
  <si>
    <t>https://docs.google.com/spreadsheets/d/1LvHpapF-Jof0WSFq-HqCRK5f7dQdZ-prQJbxc4aKGZM/edit#gid=0</t>
  </si>
  <si>
    <t>https://drive.google.com/drive/folders/0B_tZqst9Q2tiSVQxZ3ZsNWpxNGc</t>
  </si>
  <si>
    <t>https://docs.google.com/spreadsheets/d/1JIiN0nfrTPBPaF0VETBhemkxOAsnoAIfn6knNE6U7Tw/edit#gid=1637726319</t>
  </si>
  <si>
    <t>https://docs.google.com/spreadsheets/d/1IDTT9loKBFxrjnf7UvvGKkBl88Hzp3v8QL0IAn_ehS4/edit#gid=1074333981</t>
  </si>
  <si>
    <t>https://docs.google.com/spreadsheets/d/18qUTXWecqclsTjImfKFVC0ohcxk1JDcU6bTDHpkkPME/edit#gid=2129239104</t>
  </si>
  <si>
    <t>https://docs.google.com/a/moe.gov.mv/spreadsheets/d/1Gi815lsBaBf5u6SYrG_GCAk4mMbVPC38g5LbOI6PhJs/edit?usp=sharing</t>
  </si>
  <si>
    <t>https://docs.google.com/spreadsheets/d/1ASCJCbtJnsIFlIWKjgI1OkgpwXqP8Q6A4umSTltu5fQ/edit#gid=735521989</t>
  </si>
  <si>
    <t>https://docs.google.com/spreadsheets/d/1SZWGUnMaKOGsfBrOVd8Eo8dFP6ydK3BCMRJ1kihO5y8/edit#gid=1996311398</t>
  </si>
  <si>
    <t>https://docs.google.com/spreadsheets/d/1-4RHGQ2Jtac1LUgps-_Bptf5N4zqBNC8f0qEpKmmZ94/edit#gid=0</t>
  </si>
  <si>
    <t>https://docs.google.com/spreadsheets/d/1ylO2RDPs7Vqna7yLLl2BafXOSBW774qEIL3NDtT36m4/edit#gid=1219923403</t>
  </si>
  <si>
    <t>https://docs.google.com/spreadsheets/d/1FbTACLK8vn2wKaNVKWnMMunDwCb9FAXSAaserBrv_r0/edit#gid=1060184755</t>
  </si>
  <si>
    <t>https://drive.google.com/drive/folders/0B-ZRbDQO3pZrRjRTLWtnOTZCM0k</t>
  </si>
  <si>
    <t>https://drive.google.com/open?id=1dMX5bweXpln5Co7xSSxvgpOBYHH2gCsaMRviEPTw4b0</t>
  </si>
  <si>
    <t>https://docs.google.com/spreadsheets/d/1un36uRrIjHoLZk15_Fb8wl1-IPf3ZOCEsR39NUvEUIs/edit#gid=1200022168</t>
  </si>
  <si>
    <t>https://docs.google.com/spreadsheets/d/1yFXdPFQQCnTaFBUBmb8siQgE3Zhx0CRxQL769B8oniE/edit#gid=2129239104</t>
  </si>
  <si>
    <t>https://docs.google.com/a/moe.gov.mv/spreadsheets/d/109cfZa6UWLt8P0XI4z0slvF-hIZBgKUi3h3hD1a44k4/edit?usp=sharing</t>
  </si>
  <si>
    <t>https://docs.google.com/spreadsheets/d/1zm0n-WYy0pgYF-cp3O2f31evRwh36OgEmw7zfgzOmiY/edit#gid=735521989</t>
  </si>
  <si>
    <t>https://docs.google.com/spreadsheets/d/1lyrX8Axio0bHkBUQeozmYSI6AhH7wp1v55YJk1taj2I/edit#gid=1996311398</t>
  </si>
  <si>
    <t>https://docs.google.com/spreadsheets/d/1PJBOMASfbZB4WjuUp_hUjjy-p2dnpW8_P1LlIGEBhrQ/edit#gid=0</t>
  </si>
  <si>
    <t>https://docs.google.com/spreadsheets/d/1D8w4_FZvTnXTVnit9KnErIK5SK5J1DFt2gZKJa6L3BY/edit#gid=1614279514</t>
  </si>
  <si>
    <t>https://docs.google.com/spreadsheets/d/1g7xskaxfBoz-ve1aPkroLQfZLTeMhel_kIc8BeELUTw/edit#gid=1575980847</t>
  </si>
  <si>
    <t>https://docs.google.com/spreadsheets/d/1ZJPJYD0TNHaYPsE9d0pqS_2EMu_zuoanTPnZtVJIBEY/edit?usp=sharing</t>
  </si>
  <si>
    <t>https://docs.google.com/spreadsheets/d/164vkn2ftK6e--EznMa683MzSAdzmSi2tBEi-C3QSLgw/edit#gid=1103856269</t>
  </si>
  <si>
    <t>https://docs.google.com/spreadsheets/d/1Ufi1KOOoPYPzWowZ0_ldtKxACJUKcV5SkQfihVACHFo/edit#gid=2129239104</t>
  </si>
  <si>
    <t>https://docs.google.com/a/moe.gov.mv/spreadsheets/d/10cK-pOmI1QyI1on0Rpt4KEd1hTaXtuvvKb48hrQGusE/edit?usp=sharing</t>
  </si>
  <si>
    <t>https://docs.google.com/spreadsheets/d/1IyStq4LoOPyBKUsJ9waYJsi7yeeIoCN1JnFaRczJbEg/edit#gid=735521989</t>
  </si>
  <si>
    <t>https://docs.google.com/spreadsheets/d/1Rc_lxmwBnXZFoBNcATx9x1TeHMuHQHGeBTuZ7Nxo-74/edit#gid=1996311398</t>
  </si>
  <si>
    <t>https://docs.google.com/spreadsheets/d/1GUCrKVc82uxoqRhM-mxFB2QDSDU5DCha_aplH9c_6vQ/edit#gid=0</t>
  </si>
  <si>
    <t>https://docs.google.com/spreadsheets/d/1AGNibk5Nmbkx6qr7qL5Cd95suVkJFs8lGkhrUxvrSuc/edit#gid=2127673758</t>
  </si>
  <si>
    <t>https://docs.google.com/spreadsheets/d/1AmFFvQIZU_SM81TVUndNCHO8HLyFIl1mTfYXA-Ru9zA/edit#gid=1060184755</t>
  </si>
  <si>
    <t>https://drive.google.com/open?id=15IgLRdmY6vVvbLfPeEDeAv9nuMkCMGpS2RNNNplyhVg</t>
  </si>
  <si>
    <t>https://docs.google.com/spreadsheets/d/1P0cO9aBDpkyLhtvzzrnAsunRCuWxQ687p-185Tb7W6o/edit#gid=1904479597</t>
  </si>
  <si>
    <t>https://docs.google.com/spreadsheets/d/1FXkEHknXL_4xc-OUw_1BN7xwtHfqRHkg3saJ5MbnbDo/edit#gid=2129239104</t>
  </si>
  <si>
    <t>https://docs.google.com/a/moe.gov.mv/spreadsheets/d/10NSRQkmRRD7ygI6ogg_HfpO11_PolfadtEm69cjg6eI/edit?usp=sharing</t>
  </si>
  <si>
    <t>https://docs.google.com/spreadsheets/d/1IUSssPhORkl8WUMYckdvjXNOKKC-Gdr0iO6J1ba8u0k/edit#gid=735521989</t>
  </si>
  <si>
    <t>https://docs.google.com/spreadsheets/d/1eldyISuCXcFA-8Jj-boui2jqXvw6L6jz86XfKI4dFsA/edit#gid=1996311398</t>
  </si>
  <si>
    <t>https://docs.google.com/spreadsheets/d/1wlOhYaf2xM3yHeJGdAS0AJrlKsse2Oi7PK4J7g2KvRo/edit#gid=0</t>
  </si>
  <si>
    <t>https://docs.google.com/spreadsheets/d/12jyZk2qcbkkxS4J3oeaBH7ZoPqv7Vt0gn0vk5BIVnUc/edit#gid=1423838819</t>
  </si>
  <si>
    <t>https://docs.google.com/spreadsheets/d/1y_-Rn-c2YBXbg2rygQfpRFsP2CYPwjGHhNIwCn6kEj4/edit#gid=1060184755</t>
  </si>
  <si>
    <t>https://drive.google.com/open?id=0B4Ni0_weedbzQloyWU52ZzlRRTg</t>
  </si>
  <si>
    <t>https://docs.google.com/spreadsheets/d/1vc4dBcLJWXu-2aAapKIt1GxGeTvOPKVsv9A8T9aQHQw/edit#gid=0</t>
  </si>
  <si>
    <t>https://docs.google.com/spreadsheets/d/1Frux_Qjrsh62WiNd0zTdoWKU5M7GskafQ3hzKPBLngk/edit#gid=1794139344</t>
  </si>
  <si>
    <t>https://docs.google.com/spreadsheets/d/1ApHi2Q2--Z7ayOf_AKhLJ5qNq8yrimfWFhTY3L5VR4E/edit#gid=2129239104</t>
  </si>
  <si>
    <t>https://docs.google.com/a/moe.gov.mv/spreadsheets/d/1VhZWjqCbggnDzzUqdVllXaOyXRGEJBVMiWgfLE_CANs/edit?usp=sharing</t>
  </si>
  <si>
    <t>https://docs.google.com/spreadsheets/d/1y2w_REXFXwb3k8RTuiZr_VOAWtOvFyE19YAy89IxOEM/edit#gid=735521989</t>
  </si>
  <si>
    <t>https://docs.google.com/spreadsheets/d/1hSSUifIhWECmNFZULwf0NLF35iPR___RVc4BJ6hbnKI/edit#gid=1996311398</t>
  </si>
  <si>
    <t>https://docs.google.com/spreadsheets/d/15ZVhPF_kySWauYf2JkBf9NqldgzWENcEfkmIgvnsxOA/edit#gid=0</t>
  </si>
  <si>
    <t>https://docs.google.com/spreadsheets/d/1xwfWDHnNKet5MfXd1QDIMby4zxIvuHGPE18qY6MzV0Y/edit#gid=905735801</t>
  </si>
  <si>
    <t>https://docs.google.com/spreadsheets/d/1qv2nhf_jlwHQhWVodPKvM6gfIVP6ec2VSkf2DOppfAM/edit#gid=1575980847</t>
  </si>
  <si>
    <t>https://docs.google.com/spreadsheets/d/1kF44VV81Nu9qY565vsqDp5PLIppK4b7SWL4xtuPG9VA/edit#gid=0</t>
  </si>
  <si>
    <t>https://docs.google.com/spreadsheets/d/1-kLy23-nKMX8psWqTkv0xWtb_no_61dWQonSLx1KFgw/edit#gid=875832486</t>
  </si>
  <si>
    <t>https://docs.google.com/spreadsheets/d/170GyPeAvHaqeXOq8Fy9UDY1rcm0ZcidoVs5ZXu3sOAE/edit#gid=2129239104</t>
  </si>
  <si>
    <t>https://docs.google.com/a/moe.gov.mv/spreadsheets/d/1TW7eMiEK2bYQvUV8QTqABA2zOV3v1oxEzUdUfmxQz_0/edit?usp=sharing</t>
  </si>
  <si>
    <t>https://docs.google.com/spreadsheets/d/1OSJjVFgEtuuCHaiF01F_ndaDiyN9alZAjrrso8FIwPw/edit#gid=735521989</t>
  </si>
  <si>
    <t>https://docs.google.com/spreadsheets/d/1n8TMOfFn6j64mTc5wOqqWJGEHoW_Z9BqFZJxmaIajmo/edit#gid=1996311398</t>
  </si>
  <si>
    <t>https://docs.google.com/spreadsheets/d/1seIURrlbV7L2aw-2NZJKvvdl2pLnh9vOHLPVa6f3IiU/edit#gid=0</t>
  </si>
  <si>
    <t>https://docs.google.com/spreadsheets/d/1u8I8v8NJEz4uhWUpsX7cR-YwUyKAuOvyS5mfSBN_g4o/edit#gid=723500596</t>
  </si>
  <si>
    <t>https://docs.google.com/spreadsheets/d/1mB5T5gcBsdYXplQcUmoh7kn8n1DNbUbGe2b5ft8uU9A/edit#gid=1060184755</t>
  </si>
  <si>
    <t>https://drive.google.com/open?id=0B6U4EjrTGbdSZnJZYTJldjNwTHM</t>
  </si>
  <si>
    <t>https://drive.google.com/open?id=1WGlxLJQ1b0CAkVjGSfdzuhJwXuyBJ5TcneV4lF0intE</t>
  </si>
  <si>
    <t>https://docs.google.com/spreadsheets/d/1gtSb5bFIoyCgXZls6RBmH0bshAhl0WHL2tqfhP_Q36Q/edit#gid=1198546092</t>
  </si>
  <si>
    <t>https://docs.google.com/spreadsheets/d/1FtrHnpAMwpVCTwc3f2w91x476ZxaiPAwt3itnU3PvMA/edit#gid=2129239104</t>
  </si>
  <si>
    <t>https://docs.google.com/a/moe.gov.mv/spreadsheets/d/1uTE0gH96fcyCQU1tV0hN8Kq9Y_CQ4yW--MYZjmckxS0/edit?usp=sharing</t>
  </si>
  <si>
    <t>https://docs.google.com/spreadsheets/d/1QSah8zq0dW_oIOpssOyyXg7km8tzDR31CY7R7fHoARc/edit#gid=735521989</t>
  </si>
  <si>
    <t>https://docs.google.com/spreadsheets/d/1S-TuP9NvtXpw9ZZewDoyki2KZ6Kr4MX2W0_R9KyRC7U/edit#gid=1996311398</t>
  </si>
  <si>
    <t>https://docs.google.com/spreadsheets/d/1c70pbNf9QlSIbTPpFfFOnbMgjRjv-4Rp16ipjj1td-Q/edit#gid=0</t>
  </si>
  <si>
    <t>https://docs.google.com/spreadsheets/d/162lj1fMeODRL0kG69fkjvW-oz5sS1fhMfjT_hEcoLoQ/edit#gid=941730122</t>
  </si>
  <si>
    <t>https://docs.google.com/spreadsheets/d/1BD5Faol6brwGWaTXknFc-x9-eI7kepBeZC4_Lv23z1Q/edit#gid=1575980847</t>
  </si>
  <si>
    <t>https://docs.google.com/spreadsheets/d/1lrB1jw7JYNqWeSZCFhKwu9srgcGysMzOedIxRH_kwDQ/edit?ts=576a23c8#gid=0</t>
  </si>
  <si>
    <t>https://docs.google.com/spreadsheets/d/1JT6e6-QqkIjk4g4Oa39euiGL8zuNypmyGswCY-xVq5A/edit#gid=1796568963</t>
  </si>
  <si>
    <t>https://docs.google.com/spreadsheets/d/1zT6AmbecYyWFkBTKGjb_bSf5tGPxVrU6GbfPzlpKi_0/edit#gid=2129239104</t>
  </si>
  <si>
    <t>https://docs.google.com/a/moe.gov.mv/spreadsheets/d/1YLHeia4h9ILJWnwcH-tMIouqBOS0Nv1ULNo2TjQr6jo/edit?usp=sharing</t>
  </si>
  <si>
    <t>https://docs.google.com/spreadsheets/d/1hP9Q-u1dFOX2dtozCD5I_V2HoNMzDs2FCUxoGlmZWvo/edit#gid=735521989</t>
  </si>
  <si>
    <t>https://docs.google.com/spreadsheets/d/1XnSGGnNoZIWTezE-9jp4D5P3a0Z0MoEnV9m4GuVbtKg/edit#gid=1996311398</t>
  </si>
  <si>
    <t>https://docs.google.com/spreadsheets/d/1tKmSU2kZNlGtiEY171WonVnHvEHLBeV2hJAhNfyZjDE/edit#gid=0</t>
  </si>
  <si>
    <t>https://docs.google.com/spreadsheets/d/1eSzeewiMD95QFx8Ye5xEHKzo4XFwMnH6k4m-NQPmD5E/edit#gid=1701242351</t>
  </si>
  <si>
    <t>https://docs.google.com/spreadsheets/d/1noX2a0dTsTXIP_bPTlto-IGxr67Qrg4YQ8LlkizDeic/edit#gid=1060184755</t>
  </si>
  <si>
    <t>https://drive.google.com/open?id=1njqFPL-3vdQDRByN8l5vXI_SVzIKrkzIpero6l7Bw_c</t>
  </si>
  <si>
    <t>https://docs.google.com/spreadsheets/d/1D9I3wR73UO6j34a0_ywri8zPAROvrxGhPnLfclXdCuU/edit#gid=1778204529</t>
  </si>
  <si>
    <t>https://docs.google.com/spreadsheets/d/1XcvLvfYCVFgpMvoafgDKOQOrkJ-Fd6Ap3ohyexmegRU/edit#gid=2129239104</t>
  </si>
  <si>
    <t>https://docs.google.com/a/moe.gov.mv/spreadsheets/d/1EfufJHIczj8gmGVk5nkT-n1kaIPPr_d10Ny1r1MGM4E/edit?usp=sharing</t>
  </si>
  <si>
    <t>https://docs.google.com/spreadsheets/d/1OYritD3C0HplXw6ukGMXJx3i1RfYqgOLbM4P5529IbM/edit#gid=735521989</t>
  </si>
  <si>
    <t>https://docs.google.com/spreadsheets/d/1_Z5YihTf1lTLJOXW5IY_DXLq4oA5A5PzHCMTb84oRHw/edit#gid=1996311398</t>
  </si>
  <si>
    <t>https://docs.google.com/spreadsheets/d/1PQLrkdwiY3gs7JLnU-aoCBo5-uZ0liZQ7lcxG5ukNjs/edit#gid=0</t>
  </si>
  <si>
    <t>https://docs.google.com/spreadsheets/d/1hgW_6OHQm7dCDwImbcI2FyjdC805SztTIhdEg3BgGHg/edit#gid=1857202866</t>
  </si>
  <si>
    <t>https://docs.google.com/spreadsheets/d/1xeheyd8XBNa7iaDFlDHtDrX1I3_c1gZdhdeQEymnSwQ/edit#gid=1060184755</t>
  </si>
  <si>
    <t>https://docs.google.com/spreadsheets/d/1tnnkH4qCkkB-5CsttET8VdRDUfdyghdpTQqHO_Wy_Gw/edit#gid=0</t>
  </si>
  <si>
    <t>https://docs.google.com/spreadsheets/d/1OoT5RSbq2ZwbvzxiDlJHqxjjvG0jyhxMa0DmOX4a36Q/edit#gid=2024508158</t>
  </si>
  <si>
    <t>https://docs.google.com/spreadsheets/d/1X5zfX0jWciqETItGggeeBAQm62ZSzJhVGbb-MSKTzPk/edit#gid=2129239104</t>
  </si>
  <si>
    <t>https://docs.google.com/a/moe.gov.mv/spreadsheets/d/1-_L-g9SZLUHBJS0I7NRMUNGpq5yDzmsw8FaSERKRdSg/edit?usp=sharing</t>
  </si>
  <si>
    <t>https://docs.google.com/spreadsheets/d/1lMaWLUDJMn9zvIebIAI7dIbhtB-VA8s3UPHIRuYzmKw/edit#gid=735521989</t>
  </si>
  <si>
    <t>https://docs.google.com/spreadsheets/d/11TYCNt_b2buuC7bYev9SjZfACQIOGxpE80wfazD7uTg/edit#gid=1996311398</t>
  </si>
  <si>
    <t>https://docs.google.com/spreadsheets/d/1HIkqVvDeg5cUaGvU4G4gOGMSaZtzd6GD8P4OOzrHZks/edit#gid=0</t>
  </si>
  <si>
    <t>https://docs.google.com/spreadsheets/d/1ol3rtdlH1zkkt9TCjKHS0c6MhghNpQtkyVdqi2Si3ug/edit#gid=595554641</t>
  </si>
  <si>
    <t>https://drive.google.com/open?id=0B1h2lLxJNU0tSFpVUldJeUNDNlk</t>
  </si>
  <si>
    <t>https://docs.google.com/a/kinbidhooschool.edu.mv/spreadsheets/d/12SA2us7FI9ILGUipV4id-VLcEg1YqvYiZCt9NEy9W94/edit?usp=sharing</t>
  </si>
  <si>
    <t>https://docs.google.com/spreadsheets/d/1GjD-fJOY1KcbsZK6HYrnukj6R6y80dNUaU76PexGybU/edit#gid=1509737040</t>
  </si>
  <si>
    <t>Vocational Instructor</t>
  </si>
  <si>
    <t>https://docs.google.com/spreadsheets/d/12q1nViwkRLL71UBIDBeAd3v7BsDzTNda1Pi-1kQvcYQ/edit#gid=2129239104</t>
  </si>
  <si>
    <t>https://docs.google.com/a/moe.gov.mv/spreadsheets/d/1sZA0rcgUuykCCUSUgHTdiJM4BLjoTw-2iHGLSCUX_pI/edit?usp=sharing</t>
  </si>
  <si>
    <t>https://docs.google.com/spreadsheets/d/1g47xpfLfFj6ZPwYc8IBV0r4WY7BVpSUCk766rdBUMUs/edit#gid=735521989</t>
  </si>
  <si>
    <t>https://docs.google.com/spreadsheets/d/1RHfCdvSJskRfUpc3DxDPVTJ_-GtC_AlY7HmR76n2xwQ/edit#gid=1996311398</t>
  </si>
  <si>
    <t>https://docs.google.com/spreadsheets/d/1ant0Ql0xLUm1cEor65BUkKFteVyoMbT9MIyrg0-cKAs/edit#gid=0</t>
  </si>
  <si>
    <t>https://docs.google.com/spreadsheets/d/1vM0Rt7MpHq6aRp0yAyYFh8vbjUfSns3yaFfxkeKgIIc/edit#gid=232282289</t>
  </si>
  <si>
    <t>https://drive.google.com/open?id=0B6ehytg20x-eTEpOUVgxMjNpblE</t>
  </si>
  <si>
    <t>https://drive.google.com/open?id=1GtSD6loWEamhweF-wmkiVmiK8YVXHHiCiKX39tjVvhw</t>
  </si>
  <si>
    <t>https://docs.google.com/spreadsheets/d/1xhreKm-f9X0vJJpcVWSNU2Lzlh4gf2zfOMZ0_SuSpCA/edit#gid=190927769</t>
  </si>
  <si>
    <t>https://docs.google.com/spreadsheets/d/1sKX0vY-e1NhZG9pKxmpE6nWs-5A1VudBUQ-LKYSI4tI/edit#gid=2129239104</t>
  </si>
  <si>
    <t>https://docs.google.com/a/moe.gov.mv/spreadsheets/d/1qFreiYrciGEJ5HUB6q0Zkaf40PvPAo10xKCHFfounhM/edit?usp=sharing</t>
  </si>
  <si>
    <t>https://docs.google.com/spreadsheets/d/1Bk9nkxx8VUX6SNRlfJtXaAeHI_Wd5brypaqpJHEH9Ec/edit#gid=735521989</t>
  </si>
  <si>
    <t>https://docs.google.com/spreadsheets/d/18ToYdw1QwY3A0nkYwnhZwPFEe7MEAT6MSzJUerz4370/edit#gid=1996311398</t>
  </si>
  <si>
    <t>https://docs.google.com/spreadsheets/d/1l5r-vcRodKioqHdxYZNB6elczqmNHKp043pziXUbegU/edit#gid=0</t>
  </si>
  <si>
    <t>https://docs.google.com/spreadsheets/d/1qzPwNO4e1Wbq1Qf8jsny9awtMVH1oOIoMTmdu57yYSM/edit#gid=707972140</t>
  </si>
  <si>
    <t>https://drive.google.com/open?id=0B8m9J0sCwc2obzhTd2xQdno5c0E</t>
  </si>
  <si>
    <t>https://docs.google.com/spreadsheets/d/1TJwsB5GUlRqRwVSqEsWPo_toDR04FEcpgfucgWOBkg0/edit#gid=0</t>
  </si>
  <si>
    <t>https://docs.google.com/spreadsheets/d/1SzeaF7tQOGNYuViBy9jqLZgbSXSKlksHbv3lhuMIgsY/edit#gid=1225991757</t>
  </si>
  <si>
    <t>https://docs.google.com/spreadsheets/d/1ajKzv08g5QZ2AfwJbM1kLNFxMTx1MyQJ_dnDCsUttFM/edit#gid=2129239104</t>
  </si>
  <si>
    <t>https://docs.google.com/a/moe.gov.mv/spreadsheets/d/1oPkL2MM07dCqrwAVmCOBIBdrjh5PSIoBk-3D1IMSYyo/edit?usp=sharing</t>
  </si>
  <si>
    <t>https://docs.google.com/spreadsheets/d/1NRamEnkY9R_G3qbKyahIE-Qc3W3sS-rCRHxhEbhQ0Es/edit#gid=735521989</t>
  </si>
  <si>
    <t>https://docs.google.com/spreadsheets/d/1fJl05nAfJ_DzvmqRgiNXnbNgoY29-0cxsftsJc_TwPg/edit#gid=1996311398</t>
  </si>
  <si>
    <t>https://docs.google.com/spreadsheets/d/1YCqEZFM7F8euZK4TEJteqF5vFRSxejr1CIZPFdf2ppc/edit#gid=0</t>
  </si>
  <si>
    <t>https://docs.google.com/spreadsheets/d/1FvqTgcF6msGrUIWsZnuTftKXQXmTyIrZ5Ati4vvlw2g/edit#gid=539535748</t>
  </si>
  <si>
    <t>https://drive.google.com/drive/folders/0B1u-Fy99AXUzRUxaa2pTdVB3eVE</t>
  </si>
  <si>
    <t>https://drive.google.com/open?id=1rhWJgyrHOk1sw4vQDFLBZUd8e1ZKR4JMPLQ_v6NHl-0</t>
  </si>
  <si>
    <t>https://docs.google.com/spreadsheets/d/1ZnNyl8GUA9QEu4oNuV-udim2e9nGrAMYPFw89UoTZyE/edit#gid=1095206890</t>
  </si>
  <si>
    <t>https://docs.google.com/spreadsheets/d/1Zuq4GvdJROwG_1_IcCPPOwPG1L8CElEIna9ZRjhAmBQ/edit#gid=2129239104</t>
  </si>
  <si>
    <t>https://docs.google.com/a/moe.gov.mv/spreadsheets/d/1MRejZYlRDNJLoGNDhpGWP6uNWvt2uKJfeDLtsxCQ-WE/edit?usp=sharing</t>
  </si>
  <si>
    <t>https://docs.google.com/spreadsheets/d/15lGLRfDRI2-3ObQmYLU57FJi4DD7w21yX_ru86evfPw/edit#gid=735521989</t>
  </si>
  <si>
    <t>https://docs.google.com/spreadsheets/d/1vYCs4oyt5aB89JZ7v6hPM2q9ZwiZAbZsLj1EONwTs3k/edit#gid=1996311398</t>
  </si>
  <si>
    <t>https://docs.google.com/spreadsheets/d/1Y2UsZGLZX0jV4md5VbykFR8KIeTAUo1tYDR7veMneFA/edit#gid=0</t>
  </si>
  <si>
    <t>https://docs.google.com/spreadsheets/d/1t-HQyvWjao3LF4U_aBspJ8DvNjGiyN_JrhBaif23O7U/edit#gid=1407930537</t>
  </si>
  <si>
    <t>https://docs.google.com/spreadsheets/d/1DVVJMVQ8ZGt3HbEWkbI4NkKMgl_p-t8YEezFZhcsBYw/edit?ts=576a3f8e#gid=0</t>
  </si>
  <si>
    <t>https://docs.google.com/spreadsheets/d/18kBYUMrI9gG2Xl8k9ZGDN18xeawU8k8r6OQbzXAdrDU/edit#gid=1007026197</t>
  </si>
  <si>
    <t>https://docs.google.com/spreadsheets/d/1QMtyk_h79kMcbXqRa9yUgebvia03YSC4k3turmi4Gu4/edit#gid=2129239104</t>
  </si>
  <si>
    <t>https://docs.google.com/a/moe.gov.mv/spreadsheets/d/11lSlrzuFaAln2T9U18faCawYTnrSjEwS_tRTOquGIOI/edit?usp=sharing</t>
  </si>
  <si>
    <t>https://docs.google.com/spreadsheets/d/1uswLR232cDfoEaigINTSrsY9OSCRKWMnNG2iwomzrGk/edit#gid=735521989</t>
  </si>
  <si>
    <t>https://docs.google.com/spreadsheets/d/1mkFNqOEsnRaFbC-2MFOfLvtQNygpRYwwQxXv1anUENM/edit#gid=1996311398</t>
  </si>
  <si>
    <t>https://docs.google.com/spreadsheets/d/1VOb1VdEqFdLXn7r-dQuL40JI7cKUaMpN8s2fXbPIUPE/edit#gid=0</t>
  </si>
  <si>
    <t>https://docs.google.com/spreadsheets/d/1od2NM0o-eTRJjEW9cdGFI2XgHeN8krjLH8nWMXT7nBk/edit#gid=1966429120</t>
  </si>
  <si>
    <t>https://docs.google.com/spreadsheets/d/14li6v1qaPc62uHSQbl8Bf4mypvV8ttndA5TINraz6I8/edit#gid=1575980847</t>
  </si>
  <si>
    <t>https://drive.google.com/open?id=0B-by8qwBulGmLWF5aW9xYkdGZUE</t>
  </si>
  <si>
    <t>https://drive.google.com/open?id=1zHARv_lW7BIrKvYM5PPZno6O1C5GCpoJkMJ9F559Wb0</t>
  </si>
  <si>
    <t>https://docs.google.com/spreadsheets/d/1m-0FkBaiJJw__KMtrJSD7m8DL3pkV22kd7cOA9-N6rk/edit#gid=946338765</t>
  </si>
  <si>
    <t>Didn't pick up (18/01)</t>
  </si>
  <si>
    <t>https://docs.google.com/spreadsheets/d/1M2Rg7OVoXVxLgWcLl9FuX9T4hr5dPjnke9F06JBNnR0/edit#gid=2129239104</t>
  </si>
  <si>
    <t>https://docs.google.com/a/moe.gov.mv/spreadsheets/d/15DupVcNqUGs3ygZoA1IHKBWj2YrAyeBdGq9sYcvVP4Q/edit?usp=sharing</t>
  </si>
  <si>
    <t>https://docs.google.com/spreadsheets/d/1DQ8DrzDoAXKYWbm_Rxj9vH5jhB7eqhIE5v7u3u2h8xg/edit#gid=735521989</t>
  </si>
  <si>
    <t>https://docs.google.com/spreadsheets/d/1dPTszkM311O6nRVP5chqEWvnHrJDVaFtmy--3CUGGh8/edit#gid=1996311398</t>
  </si>
  <si>
    <t>https://docs.google.com/spreadsheets/d/1KljrkS9FH8FAYwDEKVhl9DZXVBfz-1DH9HceuNEh8A8/edit#gid=0</t>
  </si>
  <si>
    <t>https://docs.google.com/spreadsheets/d/1KWnlOItY7ge_W_vALcz0HYtVLbb9qxl20yQCErQX9mw/edit#gid=1360898153</t>
  </si>
  <si>
    <t>https://docs.google.com/spreadsheets/d/1SMPq7Szd73o8aqgKH2x5RvyRk2_QbrKxAjdGFRgfsVE/edit#gid=1575980847</t>
  </si>
  <si>
    <t>https://drive.google.com/open?id=0B4C2RuvqCTpqbHo0bnJrRkRfOVU</t>
  </si>
  <si>
    <t>https://drive.google.com/open?id=1EH99P-mE6Gy70zha9r1BatqenZ7GZGM4zuPgv8E3Onw</t>
  </si>
  <si>
    <t>https://docs.google.com/spreadsheets/d/1uTOoxSHMy8GO0lmuhNKI2lL6G8UllCzYuw6uFr_XKUU/edit#gid=1084615509</t>
  </si>
  <si>
    <t>https://docs.google.com/spreadsheets/d/1LMcs9LeuQn1kpEslP3pSBkxtkUqawfesv25FKi6Z6dg/edit#gid=2129239104</t>
  </si>
  <si>
    <t>https://docs.google.com/a/moe.gov.mv/spreadsheets/d/1EfAMzhZedCrztDEUHtorHLFhxv6uWfGrxpzcjFA1Zm8/edit?usp=sharing</t>
  </si>
  <si>
    <t>https://docs.google.com/spreadsheets/d/1jHfIkyhO8iDWD1-c42g0afQSWO-wPNLVp36rZTTaQ3k/edit#gid=735521989</t>
  </si>
  <si>
    <t>https://docs.google.com/spreadsheets/d/13cNw6b6a9pzBILN7DF7Vx5k6SP0jgf5zhpH597TzKXc/edit#gid=1996311398</t>
  </si>
  <si>
    <t>https://docs.google.com/spreadsheets/d/19UmsfrAzyavNoVDoPbNJMvEpvHkerFVjlqudyYe2sqI/edit#gid=0</t>
  </si>
  <si>
    <t>https://docs.google.com/spreadsheets/d/1plYZU_2gRNt-xGfBt8tK7dgyKrZ-OGbdA2tSV5YOICU/edit#gid=2102537465</t>
  </si>
  <si>
    <t>https://docs.google.com/spreadsheets/d/1pbcoAqtSd_rrNbcI48hrtLx6hxB9JBGH34Zqu9cWiBU/edit#gid=1060184755</t>
  </si>
  <si>
    <t>https://drive.google.com/open?id=0ByFK4KfMg__aUmZ0R0gxU1RRS1U</t>
  </si>
  <si>
    <t>https://docs.google.com/spreadsheets/d/1Je0zwbCpKZZYkh56u7pUl13HTupME4JBKnLOXScEnKw/edit#gid=0</t>
  </si>
  <si>
    <t>https://docs.google.com/spreadsheets/d/1lwM6PZ6V8YjqCAipcP0QX3ec3psfNEXBdgWPJlpo4tY/edit#gid=1123808898</t>
  </si>
  <si>
    <t>https://docs.google.com/spreadsheets/d/1KfwMNB5A-4WU7YooYEeMUh8IM25jd26EdeIF0ejQYAY/edit#gid=1996311398</t>
  </si>
  <si>
    <t>https://docs.google.com/a/moe.gov.mv/spreadsheets/d/13fXwAUUXPXkyC_aYP345eu5u5Ab3G455DFZ-VQ7p3eg/edit?usp=sharing</t>
  </si>
  <si>
    <t>https://docs.google.com/spreadsheets/d/1R04OjPzoOjjhrUfIVieT4ZHGa_iGI0n8_aHiNgT85u4/edit#gid=735521989</t>
  </si>
  <si>
    <t>https://docs.google.com/spreadsheets/d/1KxOmCdrpVtkAedZ4BHYaepkML9PC4tswDFV8LCF8ChI/edit#gid=1996311398</t>
  </si>
  <si>
    <t>https://docs.google.com/spreadsheets/d/1KXxJMndDxHlUlfCsKXi0vDmH7lnmCPnVmxG9XvP5PqI/edit#gid=0</t>
  </si>
  <si>
    <t>https://docs.google.com/spreadsheets/d/1rP7GIBGHRJk4lLl4oYv9p_TjaFqsCRb4VqmuWrkpcAk/edit#gid=532523856</t>
  </si>
  <si>
    <t>https://docs.google.com/spreadsheets/d/1wfdPI4h-BWiEvKdlR41HL9UUNcEsKfXAq3U4ztHcXiY/edit#gid=1060184755</t>
  </si>
  <si>
    <t>https://docs.google.com/spreadsheets/d/1o-uMAuIm9KHPbwoXN0Sh1JFuuYdZ2AwNG9zrXl0fZng/edit#gid=1881069524</t>
  </si>
  <si>
    <t>https://docs.google.com/spreadsheets/d/1r5MmWWbWuDrKXE6919KhFOOwJPVso6gP5sHHs2Sb0Es/edit#gid=1583015006</t>
  </si>
  <si>
    <t>https://docs.google.com/spreadsheets/d/1HqYRahfxKWzEyg3h6AsCAMHdWr3HOnS81MZbvXpZv8A/edit#gid=2129239104</t>
  </si>
  <si>
    <t>https://docs.google.com/a/moe.gov.mv/spreadsheets/d/171DviDw1KnGvvaaHQo3buODPeSe0ZnJSqPmziET0Bz0/edit?usp=sharing</t>
  </si>
  <si>
    <t>https://docs.google.com/spreadsheets/d/1_izmLyqgujqHg9ODwhAGoDjaYdoWaeI68L7UWPECyaA/edit#gid=735521989</t>
  </si>
  <si>
    <t>https://docs.google.com/spreadsheets/d/1yIqRBShAIy1rpEUK2lduOMlttzNjuQU1YeZMJ0XQKYE/edit#gid=1996311398</t>
  </si>
  <si>
    <t>https://docs.google.com/spreadsheets/d/1zBzGV6aIcGIVq0hknzpCM3pqtbeAmFl7WAnrp5e5IxE/edit#gid=0</t>
  </si>
  <si>
    <t>https://docs.google.com/spreadsheets/d/10OMpVAH3yE0xNB0YEqKPcwbKddSNJhIFNagLNhvCIfA/edit#gid=1823964538</t>
  </si>
  <si>
    <t>https://docs.google.com/spreadsheets/d/1SmArpCf82XSEaL3SPHP6le1cDXKxFvglj25SmcA62QM/edit#gid=1575980847</t>
  </si>
  <si>
    <t>https://docs.google.com/spreadsheets/d/1RgvJTr2v3ehqhwLfw7ArPToeXOcSOUW0KWvpAZTxLpU/edit?usp=sharing</t>
  </si>
  <si>
    <t>https://docs.google.com/spreadsheets/d/1xAZunkQaNbBfgdW5aJTc4o-onwsYJDIXaXkjpYFSxB4/edit#gid=874788931</t>
  </si>
  <si>
    <t>https://docs.google.com/spreadsheets/d/1lieUCvADbzjRcG6hUZDcFegii269euUln2F5gvfUhGk/edit#gid=2129239104</t>
  </si>
  <si>
    <t>https://docs.google.com/a/moe.gov.mv/spreadsheets/d/1NjAvZVGPqQ4MI0Zfo9uFVDsf4Ya51t_YJfMFfFnsPyc/edit?usp=sharing</t>
  </si>
  <si>
    <t>https://docs.google.com/spreadsheets/d/1mLu3xzssZd0nhnvBxsERMdEKZhPQArfEO9Ynr9yxAbc/edit#gid=735521989</t>
  </si>
  <si>
    <t>https://docs.google.com/spreadsheets/d/183FxQ8y4iylF4FqsnHvBJuIJZ-wu2z0MSxnYldLJWJM/edit#gid=1996311398</t>
  </si>
  <si>
    <t>https://docs.google.com/spreadsheets/d/1xxtVAABL7OoPRNKcCou5cciIw9ZNlGCPuiOPjtLqyb8/edit#gid=0</t>
  </si>
  <si>
    <t>https://docs.google.com/spreadsheets/d/1bDjct53Xw_5PbT5KGMh5A0UZCNfBX8U3i-LS3qo7Z2A/edit#gid=1405232429</t>
  </si>
  <si>
    <t>https://docs.google.com/spreadsheets/d/1Y5QhE8WLUpTXF63W-5VBvtMh49DK99biWwCBv2ZDbr8/edit#gid=1060184755</t>
  </si>
  <si>
    <t>https://docs.google.com/spreadsheets/d/1Kf729fL9m_XYGFK5KK4n_TFCXYy2D8kB6SVWIAMuJRY/edit#gid=0</t>
  </si>
  <si>
    <t>https://docs.google.com/spreadsheets/d/12VSeXflR8-IwArrbBB-kaiXiSUjFl_NN_UZslO5umww/edit#gid=1362238803</t>
  </si>
  <si>
    <t>Classes for 2017 have been added (10/01)</t>
  </si>
  <si>
    <t>https://docs.google.com/spreadsheets/d/1rsafoq7OafEnQXuX2Rx_jg9jU07w5BLKr8WdFjLHfEk/edit#gid=2129239104</t>
  </si>
  <si>
    <t>https://docs.google.com/a/moe.gov.mv/spreadsheets/d/1peT43Ayt6ZPVbOxdo9KaFgDof4vBJclmiPMiWxiffzk/edit?usp=sharing</t>
  </si>
  <si>
    <t>https://docs.google.com/spreadsheets/d/1w06dPcmNcckklhszLm_7a9GS1JY9nfY8Q95OmRLz8bE/edit#gid=735521989</t>
  </si>
  <si>
    <t>https://docs.google.com/spreadsheets/d/1U7eMp2rpbV_V8uGSyLEizh2HAOyDy0RlGNwbEGLOaDg/edit#gid=1996311398</t>
  </si>
  <si>
    <t>https://docs.google.com/spreadsheets/d/1Fq-Ni75hUXHNkbfk-M-gw4lbWoiIiFUCREiHDgB3ths/edit#gid=0</t>
  </si>
  <si>
    <t>https://docs.google.com/spreadsheets/d/1kM932QwTjw-VBYIIYLrNdc8PoZ1-BsgObe0Z_8jJlS8/edit#gid=480053158</t>
  </si>
  <si>
    <t>https://docs.google.com/spreadsheets/d/1Vq88qV50y4dl5kvHthbiDsHKeCzi9zA_7tlV5jKYsmQ/edit#gid=1060184755</t>
  </si>
  <si>
    <t>https://drive.google.com/open?id=18-YFGjkGcPsKzrieDgkOaq_W_eyFdTHDrtKpzE2GUVc</t>
  </si>
  <si>
    <t>https://docs.google.com/spreadsheets/d/1y6MN79lS9Al7dv2gvTDnqn1JlHnJdybVul7wpSd-zYE/edit#gid=1939650053</t>
  </si>
  <si>
    <t>https://docs.google.com/spreadsheets/d/1ZaW8m59iq0l-TjrcBI2lHigC43qpt7WKp8TgN2q4wuo/edit#gid=2129239104</t>
  </si>
  <si>
    <t>https://docs.google.com/a/moe.gov.mv/spreadsheets/d/1eEpOpA0U388WpXxU4s3QxVLsf90E_T5LSb7_nTH4Iv8/edit?usp=sharing</t>
  </si>
  <si>
    <t>https://docs.google.com/spreadsheets/d/1X7V7g0VFGc8qzE7_Tew04izFjzrcGYyZGJABBvWpNHs/edit#gid=735521989</t>
  </si>
  <si>
    <t>https://docs.google.com/spreadsheets/d/1evgM6AHASpdW7I_l4EMZM-1za24eczF8_p_pMP5spi0/edit#gid=1996311398</t>
  </si>
  <si>
    <t>https://docs.google.com/spreadsheets/d/1i9vZzGdA-WKZglRiWxqkj7O6a1bc0-9ssSrQlSfSxL0/edit#gid=0</t>
  </si>
  <si>
    <t>https://docs.google.com/spreadsheets/d/1th-pzPqMvd9elseIY-qxG1BhHGzeJRCc-12EK8s7nQU/edit#gid=1993352322</t>
  </si>
  <si>
    <t>https://drive.google.com/drive/folders/0B6y2FdUcGeNyNUpUY2RvckZGdTg</t>
  </si>
  <si>
    <t>https://docs.google.com/spreadsheets/d/1NZV2k9_FyY67H2n4fejJKEhXydFx5vO0JEZH9rIC1Z8/edit#gid=0</t>
  </si>
  <si>
    <t>https://docs.google.com/spreadsheets/d/1uvVjmJgAmUqifMw3LbbnLhGeWrywxHQArXSA154cU6M/edit#gid=1727659274</t>
  </si>
  <si>
    <t>https://docs.google.com/spreadsheets/d/1mz0zzdD-LiJ1zaw78ox2xHTTBYA1OLaQrXwqJF8fBOM/edit#gid=2129239104</t>
  </si>
  <si>
    <t>https://docs.google.com/a/moe.gov.mv/spreadsheets/d/1N3lD1gUeel188YZrU1oKt3YJa9hId20QEnjTN6nNyB0/edit?usp=sharing</t>
  </si>
  <si>
    <t>https://docs.google.com/spreadsheets/d/1VhvTabRaj-Q9spMYOontrVp4uLXZ9CLfuNSvqhSrQpw/edit#gid=735521989</t>
  </si>
  <si>
    <t>https://docs.google.com/spreadsheets/d/1xpdhy41j-zQXbWWO7kQOi20ruiXjxe5M3HkdJlEh-j4/edit#gid=1996311398</t>
  </si>
  <si>
    <t>https://docs.google.com/spreadsheets/d/1TTwBYAkyMYk95cmg_4lQIu6W1w_8oqnfhBLGK1RfYd4/edit#gid=0</t>
  </si>
  <si>
    <t>https://docs.google.com/spreadsheets/d/1R01hUOrhhkQ7zW_Sbgok6VQJu7iAYxznLEEh01OJhb0/edit#gid=2023714009</t>
  </si>
  <si>
    <t>https://docs.google.com/spreadsheets/d/1xZNM9Satp7oL_QjC1Kk8iyrttUvwxUTRzPSJd2Mr61A/edit#gid=1575980847</t>
  </si>
  <si>
    <t>https://drive.google.com/open?id=1XeBALlRRK43vPPPvBv1UwLQ8bITIT8VdEOakGMpjX_w</t>
  </si>
  <si>
    <t>https://docs.google.com/spreadsheets/d/1H8INMT5tqg5Pk_iuQJiPh6UhWJU4mQWFZcsR_nmUzp8/edit#gid=1088947262</t>
  </si>
  <si>
    <t>Can't find school in EMIS</t>
  </si>
  <si>
    <t>https://docs.google.com/spreadsheets/d/1UJS7qpt3iwQae8K7Doa94_u3wrhbCLIWF4GwS08cco4/edit#gid=2129239104</t>
  </si>
  <si>
    <t>https://docs.google.com/a/moe.gov.mv/spreadsheets/d/1IRRMW8OBbceInFhNEnj8dhlHQ4wZwz9vikEwlTOHDbc/edit?usp=sharing</t>
  </si>
  <si>
    <t>https://docs.google.com/spreadsheets/d/1QvUvx9uIOaHfKm9XrDNXPUPAFtJQhyuzg84D7Asfxt8/edit#gid=735521989</t>
  </si>
  <si>
    <t>https://docs.google.com/spreadsheets/d/1jwbd7PUmfOPEi2d0xmRuEGcDipxGkM5sMg_J2JCt9U4/edit#gid=1996311398</t>
  </si>
  <si>
    <t>https://docs.google.com/spreadsheets/d/1FshmbIwpyZ9fts15_w_VTuNaXmBBSuF2uWGUaTRsSuo/edit#gid=0</t>
  </si>
  <si>
    <t>https://docs.google.com/spreadsheets/d/1MtXSiV_RZhOiICQreScof63Lt73Y8Whr58gA8mzxy1w/edit#gid=1532477403</t>
  </si>
  <si>
    <t>https://drive.google.com/open?id=0B6iSKQneA4NPNko4bEtkRFRpb1E</t>
  </si>
  <si>
    <t>https://docs.google.com/spreadsheets/d/1aIr3_XhRJQV_tYh3CqiA2MIWAixKjcw7d_MvsemhN60/edit?usp=sharing</t>
  </si>
  <si>
    <t>https://docs.google.com/spreadsheets/d/1uel3Rjh2k46CzUJSNzzhzBA0HCqj87VsWyYZ4VCGM4E/edit#gid=396612736</t>
  </si>
  <si>
    <t>https://docs.google.com/spreadsheets/d/1R2ThVb_G5q3LIC6od92ICqdHisXx6Aiymz8GQhWfTqw/edit#gid=2129239104</t>
  </si>
  <si>
    <t>https://docs.google.com/a/moe.gov.mv/spreadsheets/d/1s9pqVsBo8MDqluleITxlVSQVVLkeQh3ppb5f1jac-qU/edit?usp=sharing</t>
  </si>
  <si>
    <t>https://docs.google.com/spreadsheets/d/1Co1VIltHJUtBSAG04MY06IpMm_r8zzmUfICStmgGJVQ/edit#gid=735521989</t>
  </si>
  <si>
    <t>https://docs.google.com/spreadsheets/d/1V6eCWnOrJKmXiCIF9Yb1SoYbEIFWGKYJMYYUvSGwaI8/edit#gid=1996311398</t>
  </si>
  <si>
    <t>https://docs.google.com/spreadsheets/d/1L5c2CmesJkTFm1juCAWvukvrRpFn81x--26PG7C4Vb8/edit#gid=0</t>
  </si>
  <si>
    <t>https://docs.google.com/spreadsheets/d/1eAlhdINkAPsaHqUTZ6p7HKqXSNNFtmVZQ_UgRcL6SRc/edit#gid=1763184764</t>
  </si>
  <si>
    <t>https://drive.google.com/open?id=13DYwGPsG6VnUn9UutKJURqNmlQrg_HiGs9iG7DzUsWE</t>
  </si>
  <si>
    <t>https://docs.google.com/spreadsheets/d/1lC3FoKb7kYp5UCUS49gL_pP4WCqVfK8qzvdQ03nNZqI/edit#gid=1713863505</t>
  </si>
  <si>
    <t>Classes for 2017 have been added (22/01)</t>
  </si>
  <si>
    <t>https://docs.google.com/spreadsheets/d/1AQFgw4MZT_4o7eO28rGqWMSEWdGfPMtclsKiie1TZ0c/edit#gid=2129239104</t>
  </si>
  <si>
    <t>https://docs.google.com/a/moe.gov.mv/spreadsheets/d/1kLp3rh1r5Xd8Ivl6TEVnIBxzU-g9SnmG7xy2HiU2YvA/edit?usp=sharing</t>
  </si>
  <si>
    <t>https://docs.google.com/spreadsheets/d/1kdW7AvGyxAlCeFdUmrUApTWz-MgBJcx_5gxXFOX41Eg/edit#gid=735521989</t>
  </si>
  <si>
    <t>https://docs.google.com/spreadsheets/d/1Xv2yr2xWRl231oPB8Rk0fRAQCEMq7RZo3sAXqWH5q9M/edit#gid=1996311398</t>
  </si>
  <si>
    <t>https://docs.google.com/spreadsheets/d/1eUwPGpjS1HG_OZKG6ReQUmJxu5tG7YcVHI0v8aqL9lc/edit#gid=0</t>
  </si>
  <si>
    <t>https://docs.google.com/spreadsheets/d/1ZiaYBe7LV3WN9zdaBF43wx37IlDBEgPj_rV0EnnYCKI/edit#gid=1911963886</t>
  </si>
  <si>
    <t>https://docs.google.com/spreadsheets/d/1Uk8F8W0HCM2DetzyqPalON0d7bIdx6BaF16YRDhYGUo/edit#gid=1060184755</t>
  </si>
  <si>
    <t>https://drive.google.com/drive/folders/0B4MUvcZ5U_DDejRCNHdqZTlfT0E</t>
  </si>
  <si>
    <t>https://drive.google.com/open?id=1HQ4ZXhT_JCj4Ha-YW-pLNubMmN68OTieokU8mL5kL0E</t>
  </si>
  <si>
    <t>https://docs.google.com/spreadsheets/d/1_FHfeY_F5sRo3gWbloC2IR0NRt__kVv7Cyews6YoxrY/edit#gid=494323660</t>
  </si>
  <si>
    <t>Isdhookalhaidhoo School - GS187</t>
  </si>
  <si>
    <t>https://docs.google.com/spreadsheets/d/1079M-AyiC-9MCh68FMopNGyE5kmBzxUuWGxo4iU93YY/edit#gid=2129239104</t>
  </si>
  <si>
    <t>https://docs.google.com/a/moe.gov.mv/spreadsheets/d/1GV-ch5PVxZo8F00AtaKsYz9vlLe9ZpJK02HCLG5NQH4/edit?usp=sharing</t>
  </si>
  <si>
    <t>https://docs.google.com/spreadsheets/d/1WwxRdbPaaGUavsCYYITd3kyEhKsl6ISSPfuUSWkZszA/edit#gid=735521989</t>
  </si>
  <si>
    <t>https://docs.google.com/spreadsheets/d/1VMvQImF6gTWF55o16A32_xk4uOOvU0gGZ090Z6WCKA0/edit#gid=1996311398</t>
  </si>
  <si>
    <t>https://docs.google.com/spreadsheets/d/1-J2ZpAkle9eG6C67j3RQZk9fRcfBjDYg83Q5Rl7Dv1g/edit#gid=0</t>
  </si>
  <si>
    <t>https://docs.google.com/spreadsheets/d/1WVVt_0-cEuvEsyKorPnRxrZNRSauZWuC6keLmJ8y8LE/edit#gid=1646032889</t>
  </si>
  <si>
    <t>https://docs.google.com/spreadsheets/d/1MFcJCsoNmrrBtTyyCbobAmM1nhHGeqMamzewG8zaN3Q/edit#gid=1060184755</t>
  </si>
  <si>
    <t>https://drive.google.com/open?id=0B_N2ycL27CIVU1JEeVE1aGo5LU0</t>
  </si>
  <si>
    <t>https://drive.google.com/open?id=13nsWixWJiE_-hxM4rv7dRTAJS7I1tzGvoL3xbrwy4iU</t>
  </si>
  <si>
    <t>https://docs.google.com/spreadsheets/d/1FhQL9fD1lUaZ5J9b4ltf26xpilCR4oWLlKMrhizIWBA/edit#gid=782181718</t>
  </si>
  <si>
    <t>https://docs.google.com/spreadsheets/d/1VK7F25PVtrxqxXJmL-_CEkgTc-fMhITTrljFUUlRHG8/edit#gid=2129239104</t>
  </si>
  <si>
    <t>https://docs.google.com/a/moe.gov.mv/spreadsheets/d/14ex0Xibzg6o4Vgv43gdu8qLmGD_oPm_M3ZSnEUuUZS4/edit?usp=sharing</t>
  </si>
  <si>
    <t>https://docs.google.com/spreadsheets/d/1F84Mr7fE0TALharyyDGfRHzl1EzVJebGQ_NGHSsZv0k/edit#gid=735521989</t>
  </si>
  <si>
    <t>https://docs.google.com/spreadsheets/d/17lppCH88dL7nmgeS7xOX2NZYoaqJIGjiAFY5aohsTvY/edit#gid=1996311398</t>
  </si>
  <si>
    <t>https://docs.google.com/spreadsheets/d/1TvWq28bd_u-XzA9JipKdwvVQDek0cSj9OQ1fxCgNE_Y/edit#gid=0</t>
  </si>
  <si>
    <t>https://docs.google.com/spreadsheets/d/1XMmjfqfiobQvP7Y-Du3f76Q4zWDcytDBFpOgo6oPb-g/edit#gid=2003747217</t>
  </si>
  <si>
    <t>https://drive.google.com/open?id=1Lpcl--2tf81FtcD_LNeZnl_vaCVEq9neZJwpitK14-I</t>
  </si>
  <si>
    <t>https://docs.google.com/spreadsheets/d/1WRV9xchsW7SFEDX-mrNz0bD-OBN033iMu81V1tih3WE/edit#gid=324803416</t>
  </si>
  <si>
    <t>https://docs.google.com/spreadsheets/d/1JlgR8KIliHBaDc3Jnywe3PWCMC2C8Xl7DRa-Jhv9ink/edit#gid=2129239104</t>
  </si>
  <si>
    <t>https://docs.google.com/a/moe.gov.mv/spreadsheets/d/10slHX9ZUYONNAVIegX_SKRxsj605qRvP0KEBn6jWmiA/edit?usp=sharing</t>
  </si>
  <si>
    <t>https://docs.google.com/spreadsheets/d/1b06RseLam85tx6G2Hz0GAXv_gbrOSDDA5MzkToIuuD0/edit#gid=735521989</t>
  </si>
  <si>
    <t>https://docs.google.com/spreadsheets/d/1NPQQkFwSEd1ax365rjLZf4N2ReJ-SC73CzzGzAFf4C4/edit#gid=1996311398</t>
  </si>
  <si>
    <t>https://docs.google.com/spreadsheets/d/1i9ODHXoiE-aiz3hgi_JwElj6r-hU2i5_lSoqfDn9SDA/edit#gid=0</t>
  </si>
  <si>
    <t>https://docs.google.com/spreadsheets/d/1iw947dUgOisLZ4IuTFD3Tz_GO2uxbfAZlenuLJ612EY/edit#gid=1310686170</t>
  </si>
  <si>
    <t>https://drive.google.com/open?id=0B4-bO0OHoOxRajYtMEVjSG42U1k</t>
  </si>
  <si>
    <t>https://drive.google.com/open?id=15OqwuddJZwriDHu7zkIz40XV-MikDuG8-rNuWMcQXNI</t>
  </si>
  <si>
    <t>https://docs.google.com/spreadsheets/d/1-Hzl1Vv3p75-9sq3UTlfZNVQoiaaZ_aOFNqMyFwO7to/edit#gid=1978394786</t>
  </si>
  <si>
    <t>https://docs.google.com/spreadsheets/d/1d3VEbx7YMrGDjqQue6iv0H8mb_8I6d2okVQiZzachBs/edit#gid=2129239104</t>
  </si>
  <si>
    <t>https://docs.google.com/a/moe.gov.mv/spreadsheets/d/1-UiPzcWO_Gkw2kd6KjFtbBAruG6fGhbzWQBwnXuUhr8/edit?usp=sharing</t>
  </si>
  <si>
    <t>https://docs.google.com/spreadsheets/d/1v3_2m_qU-AaCjC1o4jcvZc8QUzsc78tgDfktbHPr7_A/edit#gid=735521989</t>
  </si>
  <si>
    <t>https://docs.google.com/spreadsheets/d/1b3xmG60Z7CMhPgZwC6akNT1GstF5HRGdIHlde5Zy2Mw/edit#gid=1996311398</t>
  </si>
  <si>
    <t>https://docs.google.com/spreadsheets/d/1Gsjx8iP-biJguM5JgX34-CVIpLn3y5UcJxFOmu7QxZE/edit#gid=0</t>
  </si>
  <si>
    <t>https://docs.google.com/spreadsheets/d/1xa0YN8vFdXGdnP9PTEXHBmHyC36gD5yo2vidXV27tic/edit#gid=1692997825</t>
  </si>
  <si>
    <t>https://drive.google.com/drive/folders/0BzqEle9qq7AreTEwT19RcE5TR1k</t>
  </si>
  <si>
    <t>https://drive.google.com/open?id=1vxFCw9S49IyVXkp8ACWo4KfIc13CEIiNNJLcWvlxq0Q</t>
  </si>
  <si>
    <t>https://docs.google.com/spreadsheets/d/1DnAqSU7GiR_W3leDBTp_l4YaOkgKXdTHcW_REMfJhy0/edit#gid=719508440</t>
  </si>
  <si>
    <t>https://docs.google.com/spreadsheets/d/1EIGJC7XV0stD0Guc3Say37IW8YRY09p3-aUyxw5nXwY/edit#gid=735521989</t>
  </si>
  <si>
    <t>https://docs.google.com/spreadsheets/d/1fjYx3euc3bDiCus5d5xpPrYBieKkLR4J4CIty5JspmA/edit#gid=0</t>
  </si>
  <si>
    <t>https://docs.google.com/spreadsheets/d/15qvzq6yKOkylas1z2G-tiX6NlouT3EH2qI58-Ww5JJ4/edit#gid=670774253</t>
  </si>
  <si>
    <t>https://drive.google.com/open?id=0Bxo-DFXKmruoTlRmeFd3aXNpTTQ</t>
  </si>
  <si>
    <t>https://drive.google.com/open?id=1niusxPh6CSxPGWGKFSUxr1cjAQzWvz4ZmrD181m8TBA</t>
  </si>
  <si>
    <t>https://docs.google.com/spreadsheets/d/1-5KCXyxfZeo91U3l0bzhAmJdzV_E-YaVbpiCwmPiT50/edit#gid=2059849038</t>
  </si>
  <si>
    <t>https://docs.google.com/spreadsheets/d/1SwjdEr1XGRQ9NGsSEfaUQoOH5I8jUw8CYbuZjZkU8H0/edit#gid=2129239104</t>
  </si>
  <si>
    <t>https://docs.google.com/a/moe.gov.mv/spreadsheets/d/1JULrv6jSWzj08gYgQGV9CDvpjPzP_TXgbTZ7WjpS4MA/edit?usp=sharing</t>
  </si>
  <si>
    <t>https://docs.google.com/spreadsheets/d/1qrnQm-VzsLByidluf6Unqg4CFJ4nGle6JmVw41Kf1UI/edit#gid=735521989</t>
  </si>
  <si>
    <t>https://docs.google.com/spreadsheets/d/1pQw4qiWEr3b1b785vOWvuHS7AOzajuiNbDtXKlgx7Xs/edit#gid=0</t>
  </si>
  <si>
    <t>https://docs.google.com/spreadsheets/d/1tv7UxBuoo0qqDTvR3LC9SRZwJWcxTpSm4qUH4F3m1-s/edit#gid=1633320228</t>
  </si>
  <si>
    <t>https://docs.google.com/spreadsheets/d/1ro_HNRpO8gA6OqlfvYLVUMo2Kyr9HXbiads2gQfLpWA/edit#gid=1575980847</t>
  </si>
  <si>
    <t>https://drive.google.com/drive/folders/0B4hwUwPwCoHyUnMwNEN0cGZHNGc</t>
  </si>
  <si>
    <t>https://docs.google.com/spreadsheets/d/13UEJZK4CCeQ43B9uQQNjP8w0wO5Yh_yiuY6LLDhpaIE/edit#gid=0</t>
  </si>
  <si>
    <t>https://docs.google.com/spreadsheets/d/1EHTdsAxg7LqN2yrhzFkNZQwxHBJtXA93xnn7A_STc2w/edit#gid=370458735</t>
  </si>
  <si>
    <t>G.A. Atoll Education Centre - GS05</t>
  </si>
  <si>
    <t>https://docs.google.com/spreadsheets/d/1M5v2xiFOccwBSauDKDgdUvmfABYBpf4jF2SY22EItoQ/edit#gid=2129239104</t>
  </si>
  <si>
    <t>https://docs.google.com/a/moe.gov.mv/spreadsheets/d/16lPn-S6xGE0RJbx-XqaZ5Mn4_-x-hqtohQ-5MAIHqYQ/edit?usp=sharing</t>
  </si>
  <si>
    <t>https://docs.google.com/spreadsheets/d/1JPBwEdTun8NEZU9QB-fxwu2gfMB1a5eJ1eAYVSzXaG0/edit#gid=735521989</t>
  </si>
  <si>
    <t>https://docs.google.com/spreadsheets/d/17AY60x01NuD0nK7jGOayGEHmPGtPmhN8H48XPs4FIvM/edit#gid=1996311398</t>
  </si>
  <si>
    <t>https://docs.google.com/spreadsheets/d/1mUH4RUNOjngiXfe6rB3kFAQHNgALniTJIrjFAaLOfPM/edit#gid=0</t>
  </si>
  <si>
    <t>https://drive.google.com/open?id=1rD2XeiEfOtx01ihoEYTKxOYAgyDoYGuW6gUG_qlqpvI</t>
  </si>
  <si>
    <t>https://docs.google.com/spreadsheets/d/1w8_zYxGX6wGUnadc6pZDsgfOunl4WSgOX_sBjNOkrz0/edit#gid=1060184755</t>
  </si>
  <si>
    <t>https://docs.google.com/spreadsheets/d/14TgOOwbyjI3s4S7AB_BSiDyRRHL0UXpVVjV8h4mHIfQ/edit#gid=1637726319</t>
  </si>
  <si>
    <t>https://docs.google.com/spreadsheets/d/1kkt6OzfzI3S5uY1mLSoWCRshCHle0Et2YWu4C2RK0hM/edit#gid=1349558847</t>
  </si>
  <si>
    <t>G.A. Atoll School - GS29</t>
  </si>
  <si>
    <t>https://docs.google.com/spreadsheets/d/1zrbKu1OazSj6erRls7r9pQ27IIISPxVyoLYzgcYTFe8/edit#gid=2129239104</t>
  </si>
  <si>
    <t>https://docs.google.com/a/moe.gov.mv/spreadsheets/d/1vC0HXtt9xQv0XVuuadm-dWpHNqnkcHdPXeQdTI35s2k/edit?usp=sharing</t>
  </si>
  <si>
    <t>https://docs.google.com/spreadsheets/d/1YDDGzWGDgCOtqgcqgceYS_DCyaIJxI9A4wFJUVKNBYQ/edit#gid=735521989</t>
  </si>
  <si>
    <t>https://docs.google.com/spreadsheets/d/1Ekrw-No62BN4Uphnnt3DPqFQzZJHtE1Z5upF31iNnT0/edit#gid=1996311398</t>
  </si>
  <si>
    <t>https://docs.google.com/spreadsheets/d/1bOW3a1JxgzRbr3zDUt6bFAV8QCZYBrH41WYeIcuMeAo/edit#gid=0</t>
  </si>
  <si>
    <t>https://drive.google.com/open?id=1a2eMP2Nh7O7Amf5X-DxjjOlu0913E__NHqQdnLW0Y2U</t>
  </si>
  <si>
    <t>https://docs.google.com/spreadsheets/d/1QWXmyZb_DZNuZPCtyDHtqU9lNX5uo6AXj8q8Bq8IjZw/edit#gid=0</t>
  </si>
  <si>
    <t>https://docs.google.com/spreadsheets/d/1vEW9LZSgBBgF3mtxP7vpeIp_U6vx5iA4rSkChMc5mpw/edit#gid=1016312629</t>
  </si>
  <si>
    <t>Classes for 2017 have been added (18/01)</t>
  </si>
  <si>
    <t>https://docs.google.com/spreadsheets/d/1q4UhNJcy_2V3eS6GBG7Qm8M7cTuVptM7tAQdidSBGfM/edit#gid=2129239104</t>
  </si>
  <si>
    <t>https://docs.google.com/a/moe.gov.mv/spreadsheets/d/1bhiAlm8WjXNmEcezcPwU1cvkEOO2O_iu9Pg5hAJVWzQ/edit?usp=sharing</t>
  </si>
  <si>
    <t>https://docs.google.com/spreadsheets/d/1szXKGkNCRRlJ7cv2JGl3waOjeP8Kw0CSQnuA9hsDgsA/edit#gid=735521989</t>
  </si>
  <si>
    <t>https://docs.google.com/spreadsheets/d/1W3HHJ7vpB644nHOcMDvB5U06dK6QW7z-7cqqTv0cx6M/edit#gid=1996311398</t>
  </si>
  <si>
    <t>https://docs.google.com/spreadsheets/d/16NKF6N5K6XVD45SWoJE9ggsailvjHeNFBboYgFLNNPc/edit#gid=0</t>
  </si>
  <si>
    <t>https://drive.google.com/open?id=1I4EDIpXtmYaeHpUNyNzzmZ_oRsCQEwAcmG3RNESfX-g</t>
  </si>
  <si>
    <t>https://drive.google.com/open?id=0BzBvjOwFBhcuWVcwZGhkLThrM0U</t>
  </si>
  <si>
    <t>https://drive.google.com/open?id=1_k7mnG0BEvg6rcyineaNLRJ7qg3OBooDl3akjQZ29dA</t>
  </si>
  <si>
    <t>https://docs.google.com/spreadsheets/d/1ThYE5b37KmHkCeJWGCk5lnhG2PtwlC2zc01dyf5XNIY/edit#gid=1461354572</t>
  </si>
  <si>
    <t>https://docs.google.com/spreadsheets/d/1j56Elxk5Tkf6Dph-70kF6q2MpmVy5J44-oY_Z_AXQoY/edit#gid=735521989</t>
  </si>
  <si>
    <t>https://docs.google.com/spreadsheets/d/1WLxxIVl4xWmcRr10u0Dcd_-5e2kV4szpRWPc5mKvxLg/edit#gid=0</t>
  </si>
  <si>
    <t>https://drive.google.com/open?id=1zkmzw7ZqADTQlH6jGdUxI0TCnbfTkS9QR-Yki86Rdnk</t>
  </si>
  <si>
    <t>https://drive.google.com/drive/folders/0B0K6aQhR0K4iTnlaN3VLM1oxaFE</t>
  </si>
  <si>
    <t>https://drive.google.com/open?id=1HoZMefZLayycDr5iZdgxR2-Bn3VP1iZpFqTNzMjiJI8</t>
  </si>
  <si>
    <t>https://docs.google.com/spreadsheets/d/125eJSoF4ns7AenmPqLim4yqVewgOrQ9UPlBdyxg3MZc/edit#gid=304600417</t>
  </si>
  <si>
    <t>https://docs.google.com/spreadsheets/d/1kgfEAYCZ9e3S2ri4TkzY6rMkcJLMQnRaOHVLYZAa7ck/edit#gid=2129239104</t>
  </si>
  <si>
    <t>https://docs.google.com/a/moe.gov.mv/spreadsheets/d/1ECPeas9iG3ybn1Ds2FCIV7viTLamGrbKaGqnkj4-rBg/edit?usp=sharing</t>
  </si>
  <si>
    <t>https://docs.google.com/spreadsheets/d/18WOmN_a2tLkD2zNZsJtgU8hf_qNTocBRqZXFyIq8tKQ/edit#gid=735521989</t>
  </si>
  <si>
    <t>https://docs.google.com/spreadsheets/d/10hGSjefx_v6Ly8LCzTdrLBuvgIXi0U32TA4Qe7HbuZM/edit#gid=1996311398</t>
  </si>
  <si>
    <t>https://docs.google.com/spreadsheets/d/1lVycPvsBIbPfGXSB9p7eifCCUkYX93K3KWq7BDvbSmk/edit#gid=0</t>
  </si>
  <si>
    <t>https://drive.google.com/open?id=1jXSaRBdJtauecIYIOUe8bdfibtjOMqHSuOhOqvdxE0Y</t>
  </si>
  <si>
    <t>https://docs.google.com/spreadsheets/d/15_91B83gF1kiJ_7QNWn9JiGj6Fum-NRl1Qc-JJhcbh4/edit#gid=1575980847</t>
  </si>
  <si>
    <t>https://drive.google.com/open?id=0B1KjzJ1x9iGRMmoyM3hmeEliVjA</t>
  </si>
  <si>
    <t>https://drive.google.com/open?id=1RsxGucqUZy5IWxhFS1QKPH5cS0saJwzZN9RrDoWuIQk</t>
  </si>
  <si>
    <t>https://docs.google.com/spreadsheets/d/1-CPUaJrTCSHmJI_x3MCdkbJmBAJyXwkjKNzAurxZaEs/edit#gid=410995051</t>
  </si>
  <si>
    <t>https://docs.google.com/spreadsheets/d/1ipL6-VPmyeWiZF23AsZjZfbUBFaydieEmM98bZO0FCY/edit#gid=2129239104</t>
  </si>
  <si>
    <t>https://docs.google.com/a/moe.gov.mv/spreadsheets/d/1EAMmat4SkLt3M4_OOwoszWeANx31hWwVmT7bhneAJD8/edit?usp=sharing</t>
  </si>
  <si>
    <t>https://docs.google.com/spreadsheets/d/1PCIYrc_9HN0lezggU9IyEPr_wSSTMEwALffddNBIjpU/edit#gid=735521989</t>
  </si>
  <si>
    <t>https://docs.google.com/spreadsheets/d/1e0ou1EKaDcOKA_Hfxhs03oEJ2MhqupJ9xxx6XK_dboE/edit#gid=1996311398</t>
  </si>
  <si>
    <t>https://docs.google.com/spreadsheets/d/1j7FquNh1zROHGm8H79P7HpRDDBR-jsOOQTZt7-Y8wXc/edit#gid=0</t>
  </si>
  <si>
    <t>https://drive.google.com/open?id=13_R2h8i2O4tdA2JvgWuvPxPolQn4lUNGwnXu2RCaAjU</t>
  </si>
  <si>
    <t>https://drive.google.com/drive/folders/0B4Wqaa8SrWpdcGxRdEhwR1NiTmM</t>
  </si>
  <si>
    <t>https://drive.google.com/open?id=1tdpAQ23GhVU6MKa8rRNdOnMXDZNQQKWTMTI7AaoySNg</t>
  </si>
  <si>
    <t>https://docs.google.com/spreadsheets/d/1o6cxRapPiYwRODT8o6XMcePfdBF2wZPnFtUM4ySQ_4s/edit#gid=1312468790</t>
  </si>
  <si>
    <t>https://docs.google.com/spreadsheets/d/1Ru6VEvNmzX2RxE45VcmJp0pBDHdYUgYLrY1f1Clk8yk/edit#gid=2129239104</t>
  </si>
  <si>
    <t>https://docs.google.com/a/moe.gov.mv/spreadsheets/d/1Dxh7srGBg9ymVPFDmviyfGtEzSXT4aUd7WKMleaeil4/edit?usp=sharing</t>
  </si>
  <si>
    <t>https://docs.google.com/spreadsheets/d/181YUHwhWvLMxnx7iQ-KmpHfOl4VnjSIqljqc3zhcziA/edit#gid=735521989</t>
  </si>
  <si>
    <t>https://docs.google.com/spreadsheets/d/1X_ZbbbjoSOMZH8kIhIPQpbcEJ_GRxiS2p1frt_xyWYU/edit#gid=1996311398</t>
  </si>
  <si>
    <t>https://docs.google.com/spreadsheets/d/1TsZZ1e5HRGOa3eBr54AOQsJp5zxO20S1MIVX3ZOKtAg/edit#gid=0</t>
  </si>
  <si>
    <t>https://drive.google.com/open?id=1E52FqxiDzlBsDFYCa67S1vbJnZXqogdGwTAyigjqwe4</t>
  </si>
  <si>
    <t>https://drive.google.com/drive/folders/0B59j-a1JotZKUHpmOUNMb1BNWkU</t>
  </si>
  <si>
    <t>https://docs.google.com/spreadsheets/d/1zKpuEUvAyaJc2pGLnXdU_barhhLyuGVG15o_N7qhXmY/edit#gid=0</t>
  </si>
  <si>
    <t>https://docs.google.com/spreadsheets/d/1jk_zFs-ngF4bGxHKm9KX7gQ8_HDjOYSEez1__5g4KnY/edit#gid=1953181517</t>
  </si>
  <si>
    <t>Madhrasathul Sulthan Mohamed - GS200</t>
  </si>
  <si>
    <t>https://docs.google.com/spreadsheets/d/1RnHJH9Pmh8_eIfwx9VDun2j-XIWoD_PE_xgZyrY_yDA/edit#gid=2129239104</t>
  </si>
  <si>
    <t>https://docs.google.com/a/moe.gov.mv/spreadsheets/d/16VC-ogbv29fUWNdsMs4Oj4S-pIuD0gn2XKI0HccK1bk/edit?usp=sharing</t>
  </si>
  <si>
    <t>https://docs.google.com/spreadsheets/d/14Lm43vc8UD5PFLDoCQS0N5gzh53lsz9v93vPFh7p4gU/edit#gid=735521989</t>
  </si>
  <si>
    <t>https://docs.google.com/spreadsheets/d/1giQtidapALEkKA5PTNGkYcjNyct6Y4gkZtn8HcV1vrk/edit#gid=1996311398</t>
  </si>
  <si>
    <t>https://docs.google.com/spreadsheets/d/1ENLpDXIRBvpuOHtDhZZ0Bw_ejpKgi5gaK3blDt3-mbI/edit#gid=0</t>
  </si>
  <si>
    <t>https://drive.google.com/open?id=1XInMGv8qKUvtnxLgLyFZv06CrFFbd5kvaYsELyD3Pvw</t>
  </si>
  <si>
    <t>https://drive.google.com/open?id=1_8Oa_-MRKZHOK2YvNVM1DJv3dbCiEqTdjG_7ruJv-LI</t>
  </si>
  <si>
    <t>https://docs.google.com/spreadsheets/d/1d2QE4BeaTaoYQplj7c9JcsM82yey8Qh9qdouFm03ERo/edit#gid=857692980</t>
  </si>
  <si>
    <t>Uligam School - GS80</t>
  </si>
  <si>
    <t>https://docs.google.com/spreadsheets/d/1RfL_hqlo3KMWfz-3VL8gSCjCJHRdLoy1gV0a5M-OSbw/edit#gid=2129239104</t>
  </si>
  <si>
    <t>https://docs.google.com/a/moe.gov.mv/spreadsheets/d/1JenI9awWWsXKh1YfJsC-VnFMWNozHqF1EUhtNWZFiQ8/edit?usp=sharing</t>
  </si>
  <si>
    <t>https://docs.google.com/spreadsheets/d/1-_1rv5Tupb6vn9dFIEUZzf-h1OsKQOgYungLr2lkY7c/edit#gid=735521989</t>
  </si>
  <si>
    <t>https://docs.google.com/spreadsheets/d/1DadreNBsNn7pOj4TeKIkpi3Fwakt__oSa_eAwPgEW68/edit#gid=1996311398</t>
  </si>
  <si>
    <t>https://docs.google.com/spreadsheets/d/1N1rPXzwPLRUEyfSs1XDlKpauyquEq0rzbi3SwDt_6tg/edit#gid=0</t>
  </si>
  <si>
    <t>https://drive.google.com/open?id=1mmdBQErofHtzsEYKhGxetl8zzIJswjUeE1ETnjmt9Vc</t>
  </si>
  <si>
    <t>https://docs.google.com/spreadsheets/d/1ezghfCQJFivXIXFyimjXCahUagEADUQHntSytx_JD_s/edit#gid=1060184755</t>
  </si>
  <si>
    <t>https://drive.google.com/open?id=1Iy_vI_jBhuj8UU-MxEoKpjp_p8wCu0xXu3M2DE8SmCI</t>
  </si>
  <si>
    <t>https://docs.google.com/spreadsheets/d/1upigdB_QdV5xFNMYMqwuq8EWkb3WtTU2XTpWufy_Xb0/edit#gid=804507697</t>
  </si>
  <si>
    <t>GD</t>
  </si>
  <si>
    <t>G.Dh Atoll Education Centre - GS26</t>
  </si>
  <si>
    <t>https://docs.google.com/spreadsheets/d/1NrZt0uOXoB6sGszBTM8NpVlmrY24-IlPwHoqRg5gAE4/edit#gid=2129239104</t>
  </si>
  <si>
    <t>https://docs.google.com/a/moe.gov.mv/spreadsheets/d/1zU7Q7t7bMMqSRmbzVPLKExTTSRHsFHag16igwREmZQc/edit?usp=sharing</t>
  </si>
  <si>
    <t>https://docs.google.com/spreadsheets/d/1hXaSL5l6B-vQR-dRPFU1OXuy7WH5X_23Mz0ZNF2wz0c/edit#gid=735521989</t>
  </si>
  <si>
    <t>https://docs.google.com/spreadsheets/d/1yC3Vbo-N63fz87o0v8D21WspJEsSTXkpU5P2axIVj1o/edit#gid=1996311398</t>
  </si>
  <si>
    <t>https://docs.google.com/spreadsheets/d/1wJecBObrmXB7wM5eBE6kwxBP9HX3jEjO71367_-ky0c/edit#gid=0</t>
  </si>
  <si>
    <t>https://drive.google.com/open?id=121gXM7P-GEd3TyUeh5Y0b042qM0KstbXzhM95lrLOpw</t>
  </si>
  <si>
    <t>https://docs.google.com/spreadsheets/d/1KaIMdrGJsi3r7qRtjmWAtubOankC_OKw92hV8w1rMCY/edit#gid=0</t>
  </si>
  <si>
    <t>https://docs.google.com/spreadsheets/d/1EMylNrkFSsi_g-oR6nJmwMVIQku1SlspzZ_iKBSNW3M/edit#gid=101753627</t>
  </si>
  <si>
    <t>G.Dh Atoll School - GS30</t>
  </si>
  <si>
    <t>https://docs.google.com/spreadsheets/d/1dg4agbNpZP88JrBSe4CboyWXUxvHxfStvToJRx--s84/edit#gid=2129239104</t>
  </si>
  <si>
    <t>https://docs.google.com/a/moe.gov.mv/spreadsheets/d/1u50qoe0yJs84iqQ9pq1WH5q5UMH9V9uTqZmPxhXM7X4/edit?usp=sharing</t>
  </si>
  <si>
    <t>https://docs.google.com/spreadsheets/d/1K2iKyrQ0CfIjAGKG32tshANMtbPHVddER36au73JZoE/edit#gid=735521989</t>
  </si>
  <si>
    <t>https://docs.google.com/spreadsheets/d/18uZ4UdiOvyyJITdgVzzTcwpAE3kj3Tgb2zPvv0Rr45o/edit#gid=1996311398</t>
  </si>
  <si>
    <t>https://docs.google.com/spreadsheets/d/1S5nsSVc-imx78L-ljyb1ZXy2F0_vukpnRLL72ZqbCaQ/edit#gid=0</t>
  </si>
  <si>
    <t>https://drive.google.com/open?id=14byDGvVVdXvI5z46UtdjHK3U8_4w3N0FYquKiOW_rxc</t>
  </si>
  <si>
    <t>https://drive.google.com/open?id=0B2pw90id7S4BZ1hBN2NxUl9TdW8</t>
  </si>
  <si>
    <t>https://drive.google.com/open?id=1nS3HQ9VOmdez0Y3-aBflLI80RUuUYGypsWMLdyD9ewE</t>
  </si>
  <si>
    <t>https://docs.google.com/spreadsheets/d/1jbWExazzFXEmj88B4b1rMjTxGqLyWOOvehdcyzXKWnk/edit#gid=1891975140</t>
  </si>
  <si>
    <t>https://docs.google.com/spreadsheets/d/1mFy34U3AaHKhPk_zodMJqE2wlZ1bmt7dw_IJ0nQzjCQ/edit#gid=735521989</t>
  </si>
  <si>
    <t>https://docs.google.com/spreadsheets/d/1cTm7HuPEd4QvFjS_MuI3iQFojqk0H4wtkDqZqleb5R8/edit#gid=0</t>
  </si>
  <si>
    <t>https://drive.google.com/open?id=1u2pH0tjTzcKykJgjY0ltlO708fhfi0pCJBpPGLd997k</t>
  </si>
  <si>
    <t>https://drive.google.com/drive/folders/0B8Mhfx-FV_VXSkEtYVN2aGVBM0k</t>
  </si>
  <si>
    <t>https://docs.google.com/spreadsheets/d/175TKkLGlcT6sDV465-MWWa8igNjmf2x0TlDxqocioj0/edit#gid=1881069524</t>
  </si>
  <si>
    <t>https://docs.google.com/spreadsheets/d/1ckwaZDdLkn6yzA27TG1P39-inC6vLiKPwJJsZFqOUgA/edit#gid=1244542332</t>
  </si>
  <si>
    <t>https://docs.google.com/spreadsheets/d/1YgRoETrTqZySXKWyDD2EicvbTV6Xd1omaBk1wvt2WC0/edit#gid=2129239104</t>
  </si>
  <si>
    <t>https://docs.google.com/a/moe.gov.mv/spreadsheets/d/1rCrisRjKG21cXazDbz3tAa5X6f6NNOG-uh0R3Sm2o7Y/edit?usp=sharing</t>
  </si>
  <si>
    <t>https://docs.google.com/spreadsheets/d/1gDMn6zUZIRLJyKGKZpaC0oRZkt-6UrzgqHOVDr3tNgw/edit#gid=735521989</t>
  </si>
  <si>
    <t>https://docs.google.com/spreadsheets/d/1c0npxmmQqQI7mskLU7C2-cT6iaHunDLBoaI7c7Q0PQg/edit#gid=1996311398</t>
  </si>
  <si>
    <t>https://docs.google.com/spreadsheets/d/1eiPxWLjDae5AwXBKo8SBrl-PNxTl4HZ8L_sjZy3AaVM/edit#gid=0</t>
  </si>
  <si>
    <t>https://drive.google.com/open?id=1b6gw6N4ui3Nt6aCVs5EndDegZArbB5wyMWtMvUZhLI0</t>
  </si>
  <si>
    <t>https://drive.google.com/open?id=0B2szf_lGAa0WNjdSeEdWVGZJczA</t>
  </si>
  <si>
    <t>https://docs.google.com/spreadsheets/d/1_Wuv60TZRdimvJi_dsYbzQRbZvHwDvMiEJfH6p9lHcg/edit#gid=1881069524</t>
  </si>
  <si>
    <t>https://docs.google.com/spreadsheets/d/1a496RSUA2d7e6q30tFn0B6Xlgp17kFXS-yVe_IDXFEA/edit#gid=1352497803</t>
  </si>
  <si>
    <t>https://docs.google.com/spreadsheets/d/1EW7LCzDtDjmjSGVwaAr4GOPTdI14imtwiTdDD3psZH8/edit#gid=2129239104</t>
  </si>
  <si>
    <t>https://docs.google.com/a/moe.gov.mv/spreadsheets/d/1VSCqc6sWxFjWFM_CrBxCuLuR75fniVvhhM7c3W1gZ0M/edit?usp=sharing</t>
  </si>
  <si>
    <t>https://docs.google.com/spreadsheets/d/1mlod9vdQY59It_J9M1B9QUCchDKa9E0gWJImoSFGz3w/edit#gid=735521989</t>
  </si>
  <si>
    <t>https://docs.google.com/spreadsheets/d/1XJmYB3KiudpRCFljPpAQmsCJhKGX5irxiK1Kq85GlH0/edit#gid=1996311398</t>
  </si>
  <si>
    <t>https://docs.google.com/spreadsheets/d/1AsIoCpudP4gFjkBKYyZCw2XXtm9wFzCqrdthL-gS-64/edit#gid=0</t>
  </si>
  <si>
    <t>https://drive.google.com/open?id=1kvLxdJDiJTHYYzn16uRhGn_kJA4ztV8zVPfWBsBlcKE</t>
  </si>
  <si>
    <t>https://docs.google.com/spreadsheets/d/1AsIoCpudP4gFjkBKYyZCw2XXtm9wFzCqrdthL-gS-64/edit#gid=1637726319</t>
  </si>
  <si>
    <t>https://docs.google.com/spreadsheets/d/1RVf_JE_AKvVX8bzYOLOqBJ_Ep54rY5yyzIGoNn0mn7E/edit#gid=789978821</t>
  </si>
  <si>
    <t>https://docs.google.com/spreadsheets/d/19kw_J49nkXRvWx3aj8iGTF8knbeIdbOmeKlt_80Tunk/edit#gid=2129239104</t>
  </si>
  <si>
    <t>https://docs.google.com/a/moe.gov.mv/spreadsheets/d/1uzor2EK90-QBz05dU-FKHphscbL_R3-vf3D0bHDu7AQ/edit?usp=sharing</t>
  </si>
  <si>
    <t>https://docs.google.com/spreadsheets/d/1aFzyKgl_5yy-aYnKlkTwLIoLcJBzCdzZDMB90vN3Ik0/edit#gid=735521989</t>
  </si>
  <si>
    <t>https://docs.google.com/spreadsheets/d/1aA62-mq9J1S0eQAG2VKzT2fpSpVldtqZxKo30swhEeY/edit#gid=1996311398</t>
  </si>
  <si>
    <t>https://docs.google.com/spreadsheets/d/1UR5cFJ0Vev6ixq4Pk36fksJYiKYCRnXYJltz0d_1KQM/edit#gid=0</t>
  </si>
  <si>
    <t>https://drive.google.com/open?id=1UIJ3G6vZ2BcVkudMgBiKOry1MD6xOnKMdNmsOg5pE6c</t>
  </si>
  <si>
    <t>https://drive.google.com/open?id=0B6M5yhbELDR9MjJ6eDQzTXp2bXM</t>
  </si>
  <si>
    <t>https://drive.google.com/open?id=11_Dn0gRUlUXGMtEuVkQw0aJoKbX22pfnnyW3RPGubOg</t>
  </si>
  <si>
    <t>https://docs.google.com/spreadsheets/d/17slBEa8mhjxmFBIbloH5cVkHXpR4ZtS7Nq4bTMcI7qY/edit#gid=1835679598</t>
  </si>
  <si>
    <t>Vaadhoo Jamaluddeen School - GS206</t>
  </si>
  <si>
    <t>https://docs.google.com/spreadsheets/d/1ehepw5LsRB0QU8yjDPSvOGJek13m1sOwpvibO67GqtI/edit#gid=2129239104</t>
  </si>
  <si>
    <t>https://docs.google.com/a/moe.gov.mv/spreadsheets/d/1NA3z5G1M3W4rNO6POBE8cbXPmfX61eZMiZV4MbyW8Nw/edit?usp=sharing</t>
  </si>
  <si>
    <t>https://docs.google.com/spreadsheets/d/1Vis8aXOeCcfP7ek4B2iLQFkeiot_Q0ipbjlqop_6zzo/edit#gid=735521989</t>
  </si>
  <si>
    <t>https://docs.google.com/spreadsheets/d/1h7P3m4Nspy7joDHL4tMMO__OgVn0CAWmkF2PaKm79GA/edit#gid=1996311398</t>
  </si>
  <si>
    <t>https://docs.google.com/spreadsheets/d/1oETYOVuhEJHwP5EV8cTWj2vg4OeC0u_z64-XfrgRIic/edit#gid=0</t>
  </si>
  <si>
    <t>https://drive.google.com/open?id=1Or4uYl89pW0FouDa2xqs_PeKG-mve6YQ6sc2eigu1M0</t>
  </si>
  <si>
    <t>https://drive.google.com/open?id=0B1C9a8W8NODMaVJQS01pcDh1amc</t>
  </si>
  <si>
    <t>https://docs.google.com/spreadsheets/d/1pdD1UI91-dPyQ5xv63fB3DTNOa0Cj5SvtMaib7foksQ/edit?usp=sharing</t>
  </si>
  <si>
    <t>https://docs.google.com/spreadsheets/d/1tl55NV_b2N0YdOVkzosV5rMjJ2DuTqtkO8Mwxjw9j6o/edit#gid=2064608516</t>
  </si>
  <si>
    <t>https://docs.google.com/spreadsheets/d/1Vxql1BooQAseoRSV-H1JrwWVXef_maV-demMex31rss/edit#gid=2129239104</t>
  </si>
  <si>
    <t>https://docs.google.com/a/moe.gov.mv/spreadsheets/d/1cdk5TIiBgreEwb5VdMbnGeTfMA5zdxuKV70pjH-MZB8/edit?usp=sharing</t>
  </si>
  <si>
    <t>https://docs.google.com/spreadsheets/d/1ciZWiC0wOvjdOUKiIFM51FtvxdVdVe1zis2JAY79PgA/edit#gid=735521989</t>
  </si>
  <si>
    <t>https://docs.google.com/spreadsheets/d/1ySE1xSbGJ8u3mg-jtsix4EdzWh0de1eUOIiAfhcKlJU/edit#gid=1996311398</t>
  </si>
  <si>
    <t>https://docs.google.com/spreadsheets/d/1sNYPrYdEV-MvpdN2qh88se8iyKKwuoV9XuREYWdeRqw/edit#gid=0</t>
  </si>
  <si>
    <t>https://drive.google.com/open?id=1xz994XkRQhbiGBOShM93JWC2ns5MLyOhJaiJo_6FtIM</t>
  </si>
  <si>
    <t>https://docs.google.com/spreadsheets/d/1as_MDBkLxSzoXkcJgi5cXnsdnyKJJE_YmDTPHNxrJPQ/edit#gid=1060184755</t>
  </si>
  <si>
    <t>https://drive.google.com/open?id=0B_I8Tiens1FPT3lKSUdzeFFJRjA</t>
  </si>
  <si>
    <t>https://drive.google.com/open?id=16-_h1j0gSXC30lK_36mnuKjSTHVYATwn6oadu1IYaV8</t>
  </si>
  <si>
    <t>https://docs.google.com/spreadsheets/d/1_F-vFjlGF9E7twOdgShwwv_vxfWejKDOQPpLT_mLyJk/edit#gid=30548952</t>
  </si>
  <si>
    <t>Classes for 2017 have been added (12/01)</t>
  </si>
  <si>
    <t>https://docs.google.com/spreadsheets/d/1ThMOOxcB7zmNKiyq1Y1jlh_mexsShLLgEasT2aSvBaQ/edit#gid=2129239104</t>
  </si>
  <si>
    <t>https://docs.google.com/a/moe.gov.mv/spreadsheets/d/1RnVfPJ6HetnlkPIbLh53ozezdt4VncRQPq1lfty0Nyk/edit?usp=sharing</t>
  </si>
  <si>
    <t>https://docs.google.com/spreadsheets/d/1k8OqinCTqUxNQgxiPWgpbTfgn-UNrejrNvlEH7sow54/edit#gid=735521989</t>
  </si>
  <si>
    <t>https://docs.google.com/spreadsheets/d/1g6Cib_92FMInYHgmhozhHg8m_tuCf_Ls5H4ZZWzo1Zg/edit#gid=1996311398</t>
  </si>
  <si>
    <t>https://docs.google.com/spreadsheets/d/1IiXODAqtbPy0lmbfxPwVx8orZQUwECLdcnFCSH4lYoI/edit#gid=0</t>
  </si>
  <si>
    <t>https://drive.google.com/open?id=1hjyIXeBtiAuKYW3IBn9f70OD9s9DzQXL5kBk_gUzDv8</t>
  </si>
  <si>
    <t>https://docs.google.com/spreadsheets/d/1j2mpKl4Xo01ZR6tlLzpDEbiqCm2hvc1SfWRtbuMh4Ok/edit#gid=1060184755</t>
  </si>
  <si>
    <t>https://drive.google.com/open?id=0B1YzaOoHiLJESEduWUNVM0hkWVU</t>
  </si>
  <si>
    <t>https://drive.google.com/open?id=1VD-NwEVNN0LEMZJvsyEX2Vhv0vgakpPz1ZmwTNmp12s</t>
  </si>
  <si>
    <t>https://docs.google.com/spreadsheets/d/1LNwbGhqyCv4U-qB-la-1yMbw9SUh3aigHzAXVqafiTA/edit#gid=484373378</t>
  </si>
  <si>
    <t>https://docs.google.com/spreadsheets/d/18XP7KGum0vbNJDo5UBFmqVa-SBbH_xs82LP-KpMs17w/edit#gid=2129239104</t>
  </si>
  <si>
    <t>https://docs.google.com/a/moe.gov.mv/spreadsheets/d/1ciR-UVXkaCTs-akhDT6QY9q7643QRdwjvgOHKS3R7hw/edit?usp=sharing</t>
  </si>
  <si>
    <t>https://docs.google.com/spreadsheets/d/1pEqjH3AYGntPXWdyi1zb1gMNVvAOxeA9v3g4G7kxNQI/edit#gid=735521989</t>
  </si>
  <si>
    <t>https://docs.google.com/spreadsheets/d/1cx05fgYlheXwIJYmFe1hNkdbdIGp_5EUdRrkAY3w0u4/edit#gid=1996311398</t>
  </si>
  <si>
    <t>https://docs.google.com/spreadsheets/d/1ib-fZVl2_BypZkjzi12WyzKFoTTWjmwkVwKfipTXiZ4/edit#gid=0</t>
  </si>
  <si>
    <t>https://drive.google.com/open?id=11pNBEdgBNb0xzJDEO_IWd42JMkTjcayJe2yM-cySRO0</t>
  </si>
  <si>
    <t>https://docs.google.com/spreadsheets/d/1zVvaALedLSjm7xnzozv7NUy3pEyWm5A4ZmTaVAFhr3I/edit#gid=1575980847</t>
  </si>
  <si>
    <t>https://drive.google.com/open?id=11D7ijprsjH8l_aaUIDd_0Zj4h_oclO0uq2_W4_FPEiU</t>
  </si>
  <si>
    <t>https://docs.google.com/spreadsheets/d/1T7M2YZ8Yj7k-5HDRfMZuQnVjXiA8pgx0JLZVCILiLa8/edit#gid=166045912</t>
  </si>
  <si>
    <t>https://docs.google.com/spreadsheets/d/1dV1ajz4hkKw_zgnvGPQ1-j1UItCYcZCEmALZE6YTzlY/edit#gid=735521989</t>
  </si>
  <si>
    <t>https://docs.google.com/spreadsheets/d/1s2EBuyMzRFWO8U_RVPjEtlAcavBaI5Oi5uG2Oa7NHF4/edit#gid=0</t>
  </si>
  <si>
    <t>https://drive.google.com/open?id=1q2MDFtmtOfkIoYOYPoqcv_kvlRCe6bHnD7SAd4QNXYI</t>
  </si>
  <si>
    <t>https://docs.google.com/spreadsheets/d/1Xgrq_UKEgCt5zqRMwT8ecN7Bya4ECGMDHXZkjyGDuvk/edit#gid=1354001971</t>
  </si>
  <si>
    <t>https://drive.google.com/open?id=0B86yW9Ej2JGFR0N1Z1QwbnZjdWs</t>
  </si>
  <si>
    <t>https://docs.google.com/spreadsheets/d/1LKDyX8JPV2sN45pcjVwx5ChYObPr-eYoU0APvcspVak/edit#gid=0</t>
  </si>
  <si>
    <t>https://docs.google.com/spreadsheets/d/11HOeN8yELnceS1KDqQ_s1SVptnk2TR1zEtU6gXArjR8/edit#gid=1303726054</t>
  </si>
  <si>
    <t>Fuah Mulah</t>
  </si>
  <si>
    <t>https://docs.google.com/spreadsheets/d/1Rnj0vM3r75PfBGhgNTOQqEtkkqP6-_hkBprlT9W6DtY/edit#gid=2129239104</t>
  </si>
  <si>
    <t>https://docs.google.com/a/moe.gov.mv/spreadsheets/d/1qNmYLxpEPzZA9EEgxQP8rPfO-X1t5A3-Gr3zWOi0vjc/edit?usp=sharing</t>
  </si>
  <si>
    <t>https://docs.google.com/spreadsheets/d/1BQNb_O15oPRxsaTWw_B2frNYI_cVxDXTvrxRrqKLnMk/edit#gid=735521989</t>
  </si>
  <si>
    <t>https://docs.google.com/spreadsheets/d/1rqrhiDTNB8UPwK-hg9oS0fMVMdaYu_5_vzEwFp9BEXQ/edit#gid=1996311398</t>
  </si>
  <si>
    <t>https://docs.google.com/spreadsheets/d/1uyfwOS_EaFneOYhpdjGVgaatUbOxyvxpr0PPwbbfcB8/edit#gid=0</t>
  </si>
  <si>
    <t>https://drive.google.com/open?id=1nrMR_whTlvNLifw5niDSnDhXGSPMm7iWueCdBNDmiXo</t>
  </si>
  <si>
    <t>https://drive.google.com/open?id=12AVzdG2LSBqkdgodn8POcw1s0kJDlK1D76tZK3mL34o</t>
  </si>
  <si>
    <t>https://docs.google.com/spreadsheets/d/1bm51FQmJogi8BiZfO_2tWFZWZxeINED27ADZk2Z0umA/edit#gid=2036906419</t>
  </si>
  <si>
    <t>https://docs.google.com/spreadsheets/d/1zLO4Fka8Z7EgMaQVtVPp95JN31J88YgfdOvQ_heA4sc/edit#gid=735521989</t>
  </si>
  <si>
    <t>https://docs.google.com/spreadsheets/d/17b56h3UJHSRrExde35ETPpkv2yKDdXURR3PJmul6Jxs/edit#gid=0</t>
  </si>
  <si>
    <t>https://drive.google.com/open?id=1_f-LhCL-4_2Cgq-u3sK5NqJZYve6w6Un5Z1AeXFVbLo</t>
  </si>
  <si>
    <t>https://docs.google.com/spreadsheets/d/17EQE7cRq3Odk2S0pOUNYDzIUpq3bn6nxRFl_PFK9ZIQ/edit#gid=1060184755</t>
  </si>
  <si>
    <t>https://drive.google.com/drive/folders/0B74Z4Hr3FV9FY1Nwc1d2X0paOVE</t>
  </si>
  <si>
    <t>https://docs.google.com/spreadsheets/d/185UUlsOy8pY9yyu8rjtBg4vypxSEfjpGrLVpM1f4X3U/edit#gid=1637726319</t>
  </si>
  <si>
    <t>https://docs.google.com/spreadsheets/d/1KXv4mH0e7BQXaMmXAp52pb0iQNZpNCQFEtS_oVI02sw/edit#gid=16471213</t>
  </si>
  <si>
    <t>MJM - GS48</t>
  </si>
  <si>
    <t>https://docs.google.com/spreadsheets/d/1VOKYyo4qNEfPQOG6k_M-2ap2TzqzbR3c9dXKhBeoOkM/edit#gid=735521989</t>
  </si>
  <si>
    <t>https://docs.google.com/spreadsheets/d/1BfzXTWiTQ7RqEnpjpjbbxKD6Il_lokXXEb9nGcqymCQ/edit#gid=0</t>
  </si>
  <si>
    <t>https://drive.google.com/open?id=1S3ckx-QYNzVfnsHqEYRvQ_Dh-Jwy5tFTwmizYisDmpo</t>
  </si>
  <si>
    <t>https://docs.google.com/spreadsheets/d/1ATmqYjFG8ooR2NzwFZKjja6wSzzGMdepslqNIpdfG9o/edit#gid=1060184755</t>
  </si>
  <si>
    <t>https://drive.google.com/open?id=0B3G-1TdfAd0BSHEyOEFqT2ZlclE</t>
  </si>
  <si>
    <t>https://drive.google.com/open?id=1yiRjZHFKyjypkQ_aPEE7JVtaWd-Bx5qWc-MUuhzoN38</t>
  </si>
  <si>
    <t>https://docs.google.com/spreadsheets/d/1Pqc3DSJDP1o6wmWR9bwRcRCqDFqJrQWWgt6YLZ3Vbl4/edit#gid=1314122416</t>
  </si>
  <si>
    <t>https://docs.google.com/spreadsheets/d/19Km5lcbm3STWIJG0dcqamFXbrj9BKRBwESwCqjYy3ks/edit#gid=735521989</t>
  </si>
  <si>
    <t>https://docs.google.com/spreadsheets/d/1kapbnkQi1un96Ad2wjBDNtYohhU-f1F42sa2sizuy3M/edit#gid=0</t>
  </si>
  <si>
    <t>https://drive.google.com/open?id=17NDSQBI_q_avACAjaRDsxh7H1ImUG0MtrMdLscuuxH8</t>
  </si>
  <si>
    <t>https://docs.google.com/spreadsheets/d/1ISdu0yLZ5YA-97a8wpSMxwFyODvaa2hO3GwqlQFy_ts/edit#gid=1060184755</t>
  </si>
  <si>
    <t>https://drive.google.com/open?id=18hL-tmL0VMEKsCSPGn6pieQP8n5FLn9dWMfdiP8HMEU</t>
  </si>
  <si>
    <t>https://docs.google.com/spreadsheets/d/1qSqdjnpUI3qaYNgZWVQ3H0X43VG-g1a62kvla9cqv0c/edit#gid=364314313</t>
  </si>
  <si>
    <t>https://docs.google.com/spreadsheets/d/1u1CaAXghsBYQx4Fl8mrcv90GfTfXQ9QIDq7SfdA5PsA/edit#gid=2129239104</t>
  </si>
  <si>
    <t>https://docs.google.com/a/moe.gov.mv/spreadsheets/d/1sWEi3gkuRbVof-eyIQSdgi-vj-L3MRgQg5fdDUxQJQg/edit?usp=sharing</t>
  </si>
  <si>
    <t>https://docs.google.com/spreadsheets/d/1SuGAPJMr9ef7RUvZ43Anhw6NapS7AjYmEPQNHWoqsOk/edit#gid=735521989</t>
  </si>
  <si>
    <t>https://docs.google.com/spreadsheets/d/1obLZ_7GB_RJZgPYMTdPKHsuZn_VdLPfpparHyNa0zoA/edit#gid=1996311398</t>
  </si>
  <si>
    <t>https://docs.google.com/spreadsheets/d/1hjfDe7NR9GNVmdI9Pk5wcchrjQhAoPIz7P-VDAfuzPw/edit#gid=0</t>
  </si>
  <si>
    <t xml:space="preserve"> https://docs.google.com/spreadsheets/d/1oIbBRueCatzi08niWZy_GXAQ1D5KP3LWtTdiYyBPMYQ/edit#gid=1087052051</t>
  </si>
  <si>
    <t>https://docs.google.com/spreadsheets/d/17o5vm_BbRSKX8A3ZZaQs0rMmGWI0KGKcih4iU8c5UEA/edit#gid=1060184755</t>
  </si>
  <si>
    <t>https://drive.google.com/open?id=0B27M6q5Db9uxODc4SENINmN5NzA</t>
  </si>
  <si>
    <t>https://drive.google.com/open?id=1t-Tx9Ltk7gTynVIxzGSohhVZosoFe9dk7JwpywAxIVM</t>
  </si>
  <si>
    <t>https://docs.google.com/spreadsheets/d/104g5OAoHD9W9teCEhWMA70hJkFOB87IOSB7F7jQgc_s/edit#gid=276818243</t>
  </si>
  <si>
    <t>https://docs.google.com/spreadsheets/d/1quQyq8tQU7jBWY-1Y8-QbKDEhRbHqfP0c6wTBLXsEq0/edit#gid=2129239104</t>
  </si>
  <si>
    <t>https://docs.google.com/a/moe.gov.mv/spreadsheets/d/1ue9yGv73NN2M8dUiEnUt8raWBStSrtom-jTCf3K0AkI/edit?usp=sharing</t>
  </si>
  <si>
    <t>https://docs.google.com/spreadsheets/d/1DxIxhuX3PcNDSXD_DiwGrJ3pNTsanLL4QzwJ_poJfKM/edit#gid=735521989</t>
  </si>
  <si>
    <t>https://docs.google.com/spreadsheets/d/1vZqNwFORWmgks5tvSkyWKj-UlHIaPqKHT6tVXYFsNg8/edit#gid=1996311398</t>
  </si>
  <si>
    <t>https://docs.google.com/spreadsheets/d/1fJvUQJ_dZpYPALb7cs1AaXZga1SJXe5CpM80QtTpMEY/edit#gid=0</t>
  </si>
  <si>
    <t>https://docs.google.com/spreadsheets/d/1s5tuDIoNlcswyvmFb89Uhk9rDthxf5nwvpQotcvPHmE/edit#gid=960551433</t>
  </si>
  <si>
    <t>https://docs.google.com/spreadsheets/d/1aWBRDrtuXsgBbRrmsY77eXj6QAW_jdF75qeuqtDfYy8/edit#gid=1060184755</t>
  </si>
  <si>
    <t>https://drive.google.com/open?id=0B-RCeNFcBeeWbTBtbV9pazFULUU</t>
  </si>
  <si>
    <t>https://docs.google.com/spreadsheets/d/1FkC89JI7YCBvjxPMy75PmN8COJOhllo8OmgCJo4eiMo/edit#gid=0</t>
  </si>
  <si>
    <t>https://docs.google.com/spreadsheets/d/1oXzP06CMKnt1CnWeupL_-LZ2emE1qNh9eKlhvoycb-4/edit#gid=1881367280</t>
  </si>
  <si>
    <t>https://docs.google.com/spreadsheets/d/1_cNNqh6XrSjRhy7LOIid-K6azyXNRo9Rcv_V8hJIfiU/edit#gid=735521989</t>
  </si>
  <si>
    <t>https://docs.google.com/spreadsheets/d/1fU1px9-S5GQYihBSDYZ7sU8Twrt-gB38Xj6EJ-buYGM/edit#gid=0</t>
  </si>
  <si>
    <t>https://drive.google.com/open?id=1QG3nY_CJ8qyqmMwrJBYoWxBxkSuivJPzat_C34nhDGk</t>
  </si>
  <si>
    <t>https://docs.google.com/spreadsheets/d/15qVZwxyFdC6_JKqpsFi5jKArwCtE4b0EOD-XRXq91NA/edit#gid=1060184755</t>
  </si>
  <si>
    <t>https://docs.google.com/spreadsheets/d/1YovRtPB3u8CY1EI0jiEOiiuSH93XPVSAmWxJwmKdZuA/edit#gid=1881069524</t>
  </si>
  <si>
    <t>https://docs.google.com/spreadsheets/d/1ynk0JyW4tgERGltDwv5qn1Cdfp20bi89W6rvJmHTZKM/edit#gid=2091529054</t>
  </si>
  <si>
    <t>https://docs.google.com/spreadsheets/d/1BIgUYDil3eZQZX0fye4ZH-bW1oouoRFUff7lX-_1sLc/edit#gid=735521989</t>
  </si>
  <si>
    <t>https://docs.google.com/spreadsheets/d/1s5pdRrvnQMyuAwKLkZWqh_uiGeWMPh2W3lxY_YL1pSY/edit#gid=0</t>
  </si>
  <si>
    <t>https://drive.google.com/open?id=1xuxZ16gyqbj3Lmt6e4t1DnBJ2QRQL2mWgPXCTpTWNok</t>
  </si>
  <si>
    <t>https://docs.google.com/spreadsheets/d/1aPiK308zgxGrouUQ44vtgtrR1DHFFjiNUBEDqRXiDFg/edit#gid=1881069524</t>
  </si>
  <si>
    <t>https://docs.google.com/spreadsheets/d/1jHHqRZrKkh-3EXjK8m7XflvzFzOkBRWbMrQOXBkSIfI/edit#gid=2029609737</t>
  </si>
  <si>
    <t>Maradhoo</t>
  </si>
  <si>
    <t>https://docs.google.com/spreadsheets/d/1jyhOnlZzcXA2XpLFGmi4YS_xQvCkLehZsVWpgALqtaQ/edit#gid=735521989</t>
  </si>
  <si>
    <t>https://docs.google.com/spreadsheets/d/1ER-Mw615-5HDNgvNWoin5XIfgl55pW5QO4If16amxKQ/edit#gid=0</t>
  </si>
  <si>
    <t>https://drive.google.com/open?id=1sPKHMzQ1YlhRIWN6-yh8P_uiH-IVry6dA7DJ_ujTQ1o</t>
  </si>
  <si>
    <t>https://docs.google.com/spreadsheets/d/1zYBDZ7OQWJCid7WSJvj0pYcCHXd59cb3XF76ktxlMUY/edit#gid=1575980847</t>
  </si>
  <si>
    <t>https://docs.google.com/a/maradhooschool.edu.mv/spreadsheets/d/1cvn6qDWYiI7XB7Q7yrPCgAJjq6QmZQIEVUrncLJsCXg/edit?usp=sharing</t>
  </si>
  <si>
    <t>https://docs.google.com/spreadsheets/d/1_2g6AIm1dWUoRfPW5EaN5Q7zmTgjvN04S9ss_KgUpls/edit#gid=959476757</t>
  </si>
  <si>
    <t>Maradhoo Feydhoo</t>
  </si>
  <si>
    <t>https://docs.google.com/spreadsheets/d/1rx_-t3V_pq3YmYaJYvTqLOVmZ1toe_PUAPOTkD8DabA/edit#gid=735521989</t>
  </si>
  <si>
    <t>https://docs.google.com/spreadsheets/d/1OkF94SFgwptL16F41ITyri4U_N2bVZfNevrgTX8Zrxw/edit#gid=0</t>
  </si>
  <si>
    <t>https://docs.google.com/spreadsheets/d/1ZbpnY65LjMznZW44Wl1DyOn9kd7EXNDVJRoILc6rIss/edit#gid=1462139126</t>
  </si>
  <si>
    <t>https://docs.google.com/spreadsheets/d/1lSp_iwMRBwJbnD6vw0PRHA1XrNhnOCsrEQk_8IAhuus/edit#gid=1575980847</t>
  </si>
  <si>
    <t>https://drive.google.com/open?id=14-GL5hcSnDfGRc7B3cWyZYWrrxjkHD7LM19AnobkKNI</t>
  </si>
  <si>
    <t>https://docs.google.com/spreadsheets/d/1JqP54f7NIKmWhhLt7wgTsY6UwCihvhiLUidaR0Hodvc/edit#gid=109374295</t>
  </si>
  <si>
    <t>https://docs.google.com/spreadsheets/d/1qRSZCGBBCWmh64jnVl_AOPkU-oymo5IUX3Ou4EUTDiI/edit#gid=2129239104</t>
  </si>
  <si>
    <t>https://docs.google.com/a/moe.gov.mv/spreadsheets/d/1pW-0Pnzv2Jv3_OO7WGvXvWdu3uR9U3tQRWAHfw63rQ8/edit?usp=sharing</t>
  </si>
  <si>
    <t>https://docs.google.com/spreadsheets/d/1f3ttPOe4ug2XYo7zFYq2M-BDGVis5v0VTP73zOCJ80U/edit#gid=735521989</t>
  </si>
  <si>
    <t>https://docs.google.com/spreadsheets/d/1lD6OIIQ3y8MUFNOnayYeAdXkToGoApdPoCirO9khA5s/edit#gid=1996311398</t>
  </si>
  <si>
    <t>https://docs.google.com/spreadsheets/d/16FMP27zUSxRYd1qwWX856yyDWBCasx6-hVEEdhhGeg8/edit#gid=0</t>
  </si>
  <si>
    <t>https://docs.google.com/spreadsheets/d/1-y1J6zvdxLhKD9elql24Tp_JUwgnEOasSmBnAeiVlWg/edit#gid=1152503348</t>
  </si>
  <si>
    <t>https://drive.google.com/open?id=1C15BPGtn9EyOYCRWCCv7Sfa4hkjICRiiKoepDSaZY7Y</t>
  </si>
  <si>
    <t>https://docs.google.com/spreadsheets/d/1hjIYYtEOUMulwM3Mr-squSiPK0U2LC3kpVb26DM0dqM/edit#gid=374133017</t>
  </si>
  <si>
    <t>https://docs.google.com/spreadsheets/d/1n9XNZAIq946ReHucW0GPQvxjxSQYap1pIBcudnsdRMg/edit#gid=2129239104</t>
  </si>
  <si>
    <t>https://docs.google.com/a/moe.gov.mv/spreadsheets/d/19Qyr7a9KLWEGvp_b-LvJHTXxHgQRu9kb-KvTrsiPc_E/edit?usp=sharing</t>
  </si>
  <si>
    <t>https://docs.google.com/spreadsheets/d/1ITFwJIO8E6tfr8gKPUhXfyDhihlQA0sSIC4X55QhhBs/edit#gid=735521989</t>
  </si>
  <si>
    <t>https://docs.google.com/spreadsheets/d/1Sz0FktJTlabSKAM1df-ydHZbYBoZHtwMcBEzSfqCaYU/edit#gid=1996311398</t>
  </si>
  <si>
    <t>https://docs.google.com/spreadsheets/d/1DWZ2NnG-l7qB-vuajzOYZ0vy1RSFw_p8jHgL8BP-0DM/edit#gid=0</t>
  </si>
  <si>
    <t>https://drive.google.com/open?id=1E_Bd56kmY4UOquSLLFGQszH9P_NJ3JAWPySot1GUgg8</t>
  </si>
  <si>
    <t>https://docs.google.com/spreadsheets/d/1vD6-475b35-AMlv6-2_AAEOmQ0U1kKCEWcV58eJupy8/edit#gid=1060184755</t>
  </si>
  <si>
    <t>https://drive.google.com/open?id=1ubd3zARf7_P8-4MtuNnXQnlxkqHRjnCaPGJl8U7mRWw</t>
  </si>
  <si>
    <t>https://docs.google.com/spreadsheets/d/1dEt6BkvgQMVuhuJ9JXrHO2wAGswKJHA5D6mAI8l4N8s/edit#gid=2081295500</t>
  </si>
  <si>
    <t>Hulhudhoo</t>
  </si>
  <si>
    <t>https://docs.google.com/spreadsheets/d/1E1MxML_AXM1MsrrwLqJX2vOxQbCKZjTUzTMvEo-dYCE/edit#gid=735521989</t>
  </si>
  <si>
    <t>https://docs.google.com/spreadsheets/d/1ttqA3DdUK7CsT-VE1XZmw-jK9noTccNgjTNQY1WWucM/edit#gid=0</t>
  </si>
  <si>
    <t>https://drive.google.com/open?id=1TnpREhZ85P3ZywBuqO2JKzbqfSIL9MhVKvvqW6-ItWc</t>
  </si>
  <si>
    <t>https://docs.google.com/spreadsheets/d/1pRKTZZ3YOmdtNGcg9LEIxCDjbmPnMqSpZdqVwpnuXuQ/edit#gid=1060184755</t>
  </si>
  <si>
    <t>https://drive.google.com/drive/folders/0B2vXGxQh1yb3RVl2cnFULVN5QW8</t>
  </si>
  <si>
    <t>https://drive.google.com/open?id=1nldKMtBnLh2sDk3VLcZg3IOkxd_Vl6tAJ3uNbSrTxw0</t>
  </si>
  <si>
    <t>https://docs.google.com/spreadsheets/d/1rB0mCEmpAbqUN4lUDATj4r6KlVg0kqGZX5dgD_PAhKc/edit#gid=361580624</t>
  </si>
  <si>
    <t>https://docs.google.com/spreadsheets/d/1skIiv_qC-CUDCKWZo5vR5lYDPEdfDoAtPcI0vavkH8w/edit#gid=735521989</t>
  </si>
  <si>
    <t>https://docs.google.com/spreadsheets/d/1TVqHZCu1Rn2tYNjFBpnqQhZk_u5xURXHRmg8jnR3qT0/edit#gid=0</t>
  </si>
  <si>
    <t>https://docs.google.com/spreadsheets/d/1i2Pr-ZfLIT46_9CLybUsFSEv64iaaA20qtmfR4X6GoI/edit#gid=1928087863</t>
  </si>
  <si>
    <t>https://docs.google.com/spreadsheets/d/1PlVN4i650084IcLFovxQBwEz4_DQY8Kw4f1g-6K5K2M/edit#gid=1060184755</t>
  </si>
  <si>
    <t>https://drive.google.com/open?id=1TzZHDL_jFORdqlitnaBrRIsO8tfR_X5c-eAkh8Bdpyg</t>
  </si>
  <si>
    <t>https://docs.google.com/spreadsheets/d/1R2aroXujpuyeZZuu6foGXhnZwV2aqy3Lt2dbtYIMom0/edit#gid=133930072</t>
  </si>
  <si>
    <t>https://docs.google.com/spreadsheets/d/15IBcJLa8xOz2z8CC8L6zzv8DeDqr2nK2j2keISm_arU/edit#gid=2129239104</t>
  </si>
  <si>
    <t>https://docs.google.com/a/moe.gov.mv/spreadsheets/d/1XXIQJ4utyeqCIZ7XoGCnPmf7Y-N2-pf1W13JOIgF3aA/edit?usp=sharing</t>
  </si>
  <si>
    <t>https://docs.google.com/spreadsheets/d/15sUPo6dPwSYqbxcIQ85bOA45Ec9lGV-jNYz1tOqfNxI/edit#gid=735521989</t>
  </si>
  <si>
    <t>https://docs.google.com/spreadsheets/d/1bw94vGAm8ttDtmTwghI-feaSFShENPM3Pb1ylGZDnx8/edit#gid=0</t>
  </si>
  <si>
    <t>https://docs.google.com/spreadsheets/d/1WRzPO6MwEiCpCT7ig6lxT16q8H9IKoA7-7cGv_dkVCc/edit#gid=1087462003</t>
  </si>
  <si>
    <t>https://docs.google.com/spreadsheets/d/1YC4uupA1WmxMHFWBj3MbTWC4fKmx9eLEFRpDYZqv8FU/edit#gid=0</t>
  </si>
  <si>
    <t>https://docs.google.com/spreadsheets/d/18JHh8_D8lUz6RrNqes3D9G92YzCF65f17Ws6k2lK26c/edit#gid=394244455</t>
  </si>
  <si>
    <t>Iskandharu School - IS</t>
  </si>
  <si>
    <t>https://docs.google.com/spreadsheets/d/1NBBzSbBMkvjENbhMZOMDfD8oNv-i-QFtUqVJjHMqxqA/edit#gid=2129239104</t>
  </si>
  <si>
    <t>https://docs.google.com/a/moe.gov.mv/spreadsheets/d/1LMadh6fCKOACBpTaGY8ax2ZRMJRHJyjGyQAgZ8BfKdc/edit?usp=sharing</t>
  </si>
  <si>
    <t>https://docs.google.com/spreadsheets/d/1jQfPKICYFmUPCj0eMr6e0EvVQCebf1lcq5JyzcGUN5Y/edit#gid=735521989</t>
  </si>
  <si>
    <t>https://docs.google.com/spreadsheets/d/1oopOfqsyworKFUjSzWCDfOycMLEgFqNiUszwqWcnDm0/edit#gid=1996311398</t>
  </si>
  <si>
    <t>https://docs.google.com/spreadsheets/d/1eKpaA9dsf-nSdstdyrdQTgHcFZyaef7-WojAbpra1Y8/edit#gid=0</t>
  </si>
  <si>
    <t>https://docs.google.com/spreadsheets/d/1WqnCK8I92O4lnzmFxagfZVZ1SWq4gNh7w4vey5yWhGc/edit#gid=145867571</t>
  </si>
  <si>
    <t>https://docs.google.com/spreadsheets/d/1T87-kb7BO_phIrsN5x03b_1IH84EIzY615W8B_HdT9k/edit#gid=1060184755</t>
  </si>
  <si>
    <t>https://docs.google.com/a/moe.gov.mv/spreadsheets/d/1U1nYmDylmDbro-d7bz1XtLz2JTQDpRBTB6_3BdhO06g/edit?usp=drive_web</t>
  </si>
  <si>
    <t>https://docs.google.com/spreadsheets/d/1Q5M7bzASLehQ7V3-34G6kE5OP3uHHB8f48HqSkVwTx8/edit#gid=1731500051</t>
  </si>
  <si>
    <t>https://docs.google.com/spreadsheets/d/1B8VIScIwsdiXqGk_9mPC1m4UUZs-VX4oU0ykP80GPQ4/edit?ts=575f9e51#gid=1637726319</t>
  </si>
  <si>
    <t>https://docs.google.com/spreadsheets/d/1WZb5LGWIe6rChTw-TLQfBhRNl5l6nqAd3fBGfQHfbBA/edit#gid=620877609</t>
  </si>
  <si>
    <t>MV034</t>
  </si>
  <si>
    <t>https://docs.google.com/spreadsheets/d/1tBAQV9Hg8_XORoqjS_48Nx25LQFyqqul02TA-rCVXGM/edit#gid=2129239104</t>
  </si>
  <si>
    <t>https://docs.google.com/a/moe.gov.mv/spreadsheets/d/1gNAC59gY43gxcRElKxnHTqSWFSl6qfP_HdaeiKwSfHA/edit?usp=sharing</t>
  </si>
  <si>
    <t>https://docs.google.com/spreadsheets/d/10MKmmvHGabKWPlpfwYaLtx7aNm6tkrexZc_YaTjxtAc/edit#gid=0</t>
  </si>
  <si>
    <t>https://docs.google.com/spreadsheets/d/1OrMaO1zSWl9IsZ5WO_JqZnSgVpgHQWK3_Mji7lR9nNw/edit#gid=2129239104</t>
  </si>
  <si>
    <t>https://docs.google.com/a/moe.gov.mv/spreadsheets/d/19rnWQXeXeIif37fsSkEVXG8WR0NbXpnZgKfJKfpH2Vc/edit?usp=sharing</t>
  </si>
  <si>
    <t>https://docs.google.com/spreadsheets/d/1wy_zi4q_8Tn71Zf90VKrFQUFhd7IThu8c3K8L9RNVEg/edit#gid=1575980847</t>
  </si>
  <si>
    <t>https://docs.google.com/spreadsheets/d/1RSl-M15XdYde9EaVMxok6ZkiUP8KHp4bdKm9gtpgFMI/edit#gid=0</t>
  </si>
  <si>
    <t>https://docs.google.com/spreadsheets/d/1WD7JFluWL0eouK8R5na_AEunHfkgouyLTAgPcKiGhkE/edit#gid=1201792147</t>
  </si>
  <si>
    <t>Thaajuddeen school -TS</t>
  </si>
  <si>
    <t>https://docs.google.com/spreadsheets/d/1kE4g53HlnAu4ZHlUvxg3CSvTJ_gb0O_yEQofcrpxt1A/edit#gid=2129239104</t>
  </si>
  <si>
    <t>https://docs.google.com/a/moe.gov.mv/spreadsheets/d/1LteP-1Qf3g2ybGZwkgcxk9vReyAgsS25NuKSWY8LTFU/edit?usp=sharing</t>
  </si>
  <si>
    <t>https://docs.google.com/spreadsheets/d/1PKgFU9FYJROF88ZweSxd5SjJu7wr-717YykcodIY59Y/edit</t>
  </si>
  <si>
    <t>https://docs.google.com/spreadsheets/d/1BSvVhK5JKaeVqkt2Hrh6m-15J_EPtyWPNH76v8quUNo/edit#gid=1996311398</t>
  </si>
  <si>
    <t>https://docs.google.com/spreadsheets/d/10KvO6iaZUsW6Fov-P82XjHGdxEs9lRuGDpk8bDKN9MA/edit#gid=0</t>
  </si>
  <si>
    <t>https://docs.google.com/spreadsheets/d/1he5ZhydK4JqsWkISh_ilLYb1kmWu2_vB3ldvguxlG6E/edit#gid=2129239104</t>
  </si>
  <si>
    <t>https://docs.google.com/a/moe.gov.mv/spreadsheets/d/1_E4mM_WtDiAJce9VzBDCcRpwbYkwFdx9Ye4i1m0bto4/edit?usp=sharing</t>
  </si>
  <si>
    <t>https://docs.google.com/spreadsheets/d/13k_339_c0aAhe2AJL5HdoTDyLE6yEwwyDuld_ikKK_E/edit#gid=735521989</t>
  </si>
  <si>
    <t>https://docs.google.com/spreadsheets/d/1k2sVIBYxtpJ9NMnn4widrJBkXRmq2iwDvsy_Yx2mIac/edit#gid=1996311398</t>
  </si>
  <si>
    <t>https://docs.google.com/spreadsheets/d/16mU35QtA3aJlbBwBTK7XMYkxQlJDbiz7PoxwbS4IUew/edit#gid=0</t>
  </si>
  <si>
    <t>https://docs.google.com/spreadsheets/d/1PKOS5mulOrPFncVgizAWzo5ITRSkxCLyu6ujFcIIbtg/edit#gid=1239102803</t>
  </si>
  <si>
    <t>https://docs.google.com/spreadsheets/d/1ubGB0QmulbKDoLAG59m7Lha1NebFUd1m-jqoNaQaIS0/edit#gid=1575980847</t>
  </si>
  <si>
    <t>https://docs.google.com/spreadsheets/d/1z-Cs3CF72vVJGOtMYUrhhstUEbVq0KfsbKWBwH7I5HA/edit#gid=0</t>
  </si>
  <si>
    <t>https://drive.google.com/drive/folders/0B0_f24cUBl5ER0ZLZTJOdXBGcVU</t>
  </si>
  <si>
    <t>https://docs.google.com/spreadsheets/d/1AgAHEwqbjtEQo_-wZQTg-AlD7grqkg7A0qKpr38B-V0/edit?usp=sharing</t>
  </si>
  <si>
    <t>https://docs.google.com/spreadsheets/d/1OBZw_zBNoYn_b8sj0a2JQGTHdqdLf40f0fi7s_ZPVhI/edit#gid=1443329006</t>
  </si>
  <si>
    <t>Classes for 2017 have been added (15/01)</t>
  </si>
  <si>
    <t>https://docs.google.com/spreadsheets/d/1hNcFNf-T1zzyrx4rlPlC9W4ODTPHq33SYczR5BpZiYk/edit#gid=2129239104</t>
  </si>
  <si>
    <t>https://docs.google.com/a/moe.gov.mv/spreadsheets/d/18qORxSx3iHl2Y7ljA4qRH1nB49wKxBhBciQLtDDImdk/edit?usp=sharing</t>
  </si>
  <si>
    <t>https://docs.google.com/spreadsheets/d/1gPSxmsyUgYw3OWc1xWTFXe6l17it7u-NUx_UNfjEcvg/edit#gid=0</t>
  </si>
  <si>
    <t>https://docs.google.com/spreadsheets/d/1JM1AcFdDHmpGbsq_VoXIAe9Amg4RKl6U0BjECUrln5Q/edit#gid=1996311398</t>
  </si>
  <si>
    <t>https://docs.google.com/spreadsheets/d/1fcq2KO_WMcCYMedAaO5gKX2MEMN4Yy6ugEMq_UapSgA/edit#gid=0</t>
  </si>
  <si>
    <t>https://docs.google.com/spreadsheets/d/1n6oiyMYsex0d0UF6SlrTZDwgULkrtoXZlMCR9lK1_a0/edit#gid=1741437260</t>
  </si>
  <si>
    <t>https://docs.google.com/spreadsheets/d/1NJr9eko5Z3CPot2fgCoS3g9jxl8y4OCn19Hb-bBlpOY/edit#gid=1060184755</t>
  </si>
  <si>
    <t>https://docs.google.com/spreadsheets/d/1Wv0TemiOatvWokMHUi8Oc3Oa7zYjYZGKL5RnZwW_2wE/edit</t>
  </si>
  <si>
    <t>https://drive.google.com/open?id=0B3bgyPSkya4xWlJZR25TaFgtb2c</t>
  </si>
  <si>
    <t>https://docs.google.com/spreadsheets/d/1mMLxQVmVdyrDUym8HzPzfYJJ_YVCKr9mm_71FWuLccc/edit?ts=575faf51#gid=1637726319</t>
  </si>
  <si>
    <t>https://docs.google.com/spreadsheets/d/1rAbNgU4Xu7HileC_vd6fYUh_UW3HDGnHDDzFZrT6dBE/edit#gid=954695194</t>
  </si>
  <si>
    <t>https://docs.google.com/spreadsheets/d/1dGshg68tBMbjvTf5G8gQnjN2QMnSgK0xdBiVxkW3BGw/edit#gid=2129239104</t>
  </si>
  <si>
    <t>https://docs.google.com/a/moe.gov.mv/spreadsheets/d/14k-xnqq-44O6c2mpwX6NqedwNKfkcZCTDxNy5QNadX0/edit?usp=sharing</t>
  </si>
  <si>
    <t>https://docs.google.com/spreadsheets/d/1UA5_lFb2sznx-30UTnVx-4rQ1SvIbwEaZZ7KlLm0kZA/edit#gid=735521989</t>
  </si>
  <si>
    <t>https://docs.google.com/spreadsheets/d/1QKAShpZNoyKEjxvAKomOT-dpJOAa0yqjiwB9GmVk1ko/edit?ts=571890d6#gid=2129239104</t>
  </si>
  <si>
    <t>https://docs.google.com/spreadsheets/d/1JPPCJpE6kHTDAjQDARzl9guJr7od8iinBblOaaR3PoY/edit#gid=0</t>
  </si>
  <si>
    <t>https://docs.google.com/spreadsheets/d/1l0MELKNgF9SjgY08r3sTFbvi5czVw1sewR1ED6H_1_o/edit#gid=1177068811</t>
  </si>
  <si>
    <t>https://docs.google.com/spreadsheets/d/1pR6PiCEFl63ChtH1OYhyfAmVeiwdI0Bk-MJ4qBzghLo/edit#gid=1575980847</t>
  </si>
  <si>
    <t>https://docs.google.com/spreadsheets/d/1TI8nBR-8bTcXvPl22dD_Bcol0KFc6BSDs5QdgSoh2oE/edit</t>
  </si>
  <si>
    <t>https://docs.google.com/spreadsheets/d/1viVA9Lv18Wa2fZwE_3H0rKhHWPw3ro2liyVgbR94Xkg/edit#gid=910461609</t>
  </si>
  <si>
    <t>https://docs.google.com/spreadsheets/d/1bdFg-UnQ1lOVBXhlsybtT6K1A8Asdw5reMYHZ2p03W0/edit#gid=0</t>
  </si>
  <si>
    <t>https://docs.google.com/spreadsheets/d/1OwSsugBRodCwg2L1OHcD42MNztt3bui7S9usAauLGdc/edit#gid=375666080</t>
  </si>
  <si>
    <t>https://docs.google.com/spreadsheets/d/1ZxhJ0c-HZNQtalCxFAbw1h1_3vP0uhAp7JdKE_MYWzY/edit#gid=233353286</t>
  </si>
  <si>
    <t>https://docs.google.com/a/moe.gov.mv/spreadsheets/d/1nVtI0FI_cejt0MQjCWSDVjVkr-0ZF8C01EHOiRQ-9Jc/edit?usp=sharing</t>
  </si>
  <si>
    <t>https://docs.google.com/spreadsheets/d/1HNmUXMqZXlDP6FAZwTTGRBMQMnGQwYUbkEnHeU4C-I0/edit#gid=735521989</t>
  </si>
  <si>
    <t>https://docs.google.com/spreadsheets/d/199TSOYaNknXeo6ET6qNeHYZZzr-HNOOCeJ_OZ3cktRo/edit#gid=1996311398</t>
  </si>
  <si>
    <t>https://docs.google.com/spreadsheets/d/1WPZhOLMbW81aFYwT4O10Gj0wr9UGfHvfitUIJZdFqKA/edit#gid=0</t>
  </si>
  <si>
    <t>https://docs.google.com/spreadsheets/d/1utuGwsy6oTgpi14zq7VgYY6Cfv-Z9fZJqkhr6oU74Jk/edit#gid=1629339167</t>
  </si>
  <si>
    <t>https://docs.google.com/spreadsheets/d/1Fj9yjXr2IIh6xtzEj40RN8rGf1QVIteY0rER3z68tys/edit#gid=1060184755</t>
  </si>
  <si>
    <t>https://docs.google.com/spreadsheets/d/1ypuq31RbAsSDPEZe4Kvd_NM48yIc5bgig6PA21r8TZE/edit</t>
  </si>
  <si>
    <t>https://docs.google.com/a/muhyiddin.edu.mv/spreadsheets/d/1da-LcYln_sIC5XeKUnLsDEhsoH9SmrnK5JWTHrc8Gbw/edit?usp=sharing</t>
  </si>
  <si>
    <t>https://docs.google.com/spreadsheets/d/1Yxb5cuuixih-ApTX2pkeGmU327rN1E-A6cw4zYoeUjE/edit#gid=1951728901</t>
  </si>
  <si>
    <t>https://docs.google.com/a/moe.gov.mv/spreadsheets/d/1S-wFgvaGVydu4BZoiAuwOrhuO-FMLsTQDaTQA5lr9lw/edit?usp=sharing</t>
  </si>
  <si>
    <t>https://docs.google.com/spreadsheets/d/1lhA8R_zF2Ey0Qk5QvYAYRQDVUI4ev_dMuIogefSZZMs/edit#gid=735521989</t>
  </si>
  <si>
    <t>https://docs.google.com/spreadsheets/d/1gACntGkCTPomqL0VN16pGGJvSfsg0EGvkX-kMXWWoR4/edit#gid=1731500051</t>
  </si>
  <si>
    <t>https://docs.google.com/spreadsheets/d/1kK_FBDLdI3sOME6pUhL5BhU1IVSz6YV4Pqx9EzILtAE/edit#gid=0</t>
  </si>
  <si>
    <t>https://docs.google.com/spreadsheets/d/1BTRExxKJvgnxGm9PN7Kvlf7a6guI0GDpGbpK5KanRBA/edit#gid=1845327361</t>
  </si>
  <si>
    <t>https://docs.google.com/spreadsheets/d/1rLrt5q1JEgA3CTot57uuSPF8dNZKcvq8VaEOrn2pCTM/edit</t>
  </si>
  <si>
    <t>https://drive.google.com/drive/folders/0B51cFDRXsIlEWllFTm9QU3d2Wlk</t>
  </si>
  <si>
    <t>https://docs.google.com/spreadsheets/d/11i3e3-wg4lnwbssCz26jFpcZFOLsXaBs3aNdOcP547o/edit?ts=575fc6d2#gid=1637726319</t>
  </si>
  <si>
    <t>https://docs.google.com/spreadsheets/d/1Eg8tlcZ5NsTt_hHEriQs5jI_L2K-b7u1jVgiE8Ucos4/edit#gid=897262024</t>
  </si>
  <si>
    <t>https://docs.google.com/spreadsheets/d/1EEtXs4Oof61zw0hsOG-jxbQyGQA_BdiPUaQEd_oCMws/edit#gid=2129239104</t>
  </si>
  <si>
    <t>https://docs.google.com/a/moe.gov.mv/spreadsheets/d/1oisuCgc7wWwkmPK2eUbSKdx-plDqFqOcKW0EArzlVYU/edit?usp=sharing</t>
  </si>
  <si>
    <t>https://docs.google.com/spreadsheets/d/16T9lqmCZ9dgkCkKehvBwGTjvBbXJlvOrKNewLo_stEc/edit#gid=735521989</t>
  </si>
  <si>
    <t>https://docs.google.com/spreadsheets/d/1g_edWPhZFrJ-vthbhsdUXZzfwEGWM59aqp1ol0Jqkp8/edit#gid=1847316569</t>
  </si>
  <si>
    <t>https://docs.google.com/spreadsheets/d/1Eq0pu_NU_mAebOV6l9gaCE-X1NYTPizhq5XU4bfJMpI/edit#gid=1060184755</t>
  </si>
  <si>
    <t>https://docs.google.com/a/moe.gov.mv/spreadsheets/d/15Lxnn5OaJQPJ62VQ2vZDIfbnHhElak1pRGsjRX5vTFA/edit?usp=sharing</t>
  </si>
  <si>
    <t>https://docs.google.com/spreadsheets/d/1NLal_LCdiG1Zae2GSRqRB3XunCA_4CSHGVcrF5Gb4U8/edit#gid=1052819168</t>
  </si>
  <si>
    <t>UKG</t>
  </si>
  <si>
    <t>Gulhee School - GS146</t>
  </si>
  <si>
    <t>Dharan'boodhoo</t>
  </si>
  <si>
    <t>PLEASE DO NOT CHANGE ANYTHING IN THIS SHEET</t>
  </si>
  <si>
    <t>Grades</t>
  </si>
  <si>
    <t>Stram</t>
  </si>
  <si>
    <t>VStram</t>
  </si>
  <si>
    <t>Courses / Subjects</t>
  </si>
  <si>
    <t>Action By school</t>
  </si>
  <si>
    <t>Action By SA</t>
  </si>
  <si>
    <t>Action By ESQID</t>
  </si>
  <si>
    <t>Not applicable</t>
  </si>
  <si>
    <t>English as a Second Language - 0510</t>
  </si>
  <si>
    <t>0510</t>
  </si>
  <si>
    <t>Medical Reasons</t>
  </si>
  <si>
    <t>Parent has informed the school</t>
  </si>
  <si>
    <t>Completed form 3 with docs</t>
  </si>
  <si>
    <t>Intervention ongoing</t>
  </si>
  <si>
    <t>Science</t>
  </si>
  <si>
    <t>Dhasvaaru</t>
  </si>
  <si>
    <t>Mathematics (Without Coursework) - 0580</t>
  </si>
  <si>
    <t>0580</t>
  </si>
  <si>
    <t xml:space="preserve">Weather </t>
  </si>
  <si>
    <t>Parent didn't inform school -  CT contacted the parent</t>
  </si>
  <si>
    <t>Refered to ESQID</t>
  </si>
  <si>
    <t>Refered to UFAA</t>
  </si>
  <si>
    <t>Business</t>
  </si>
  <si>
    <t>BTEC</t>
  </si>
  <si>
    <t>Economics - 2281</t>
  </si>
  <si>
    <t>2281</t>
  </si>
  <si>
    <t>Family matter</t>
  </si>
  <si>
    <t>LT communicated with the parent</t>
  </si>
  <si>
    <t xml:space="preserve">Redirected back to school </t>
  </si>
  <si>
    <t>Arts</t>
  </si>
  <si>
    <t>Ploytechnic</t>
  </si>
  <si>
    <t>Travel and Tourism - 7096</t>
  </si>
  <si>
    <t>7096</t>
  </si>
  <si>
    <t>Not specified</t>
  </si>
  <si>
    <t>Home visit has been done</t>
  </si>
  <si>
    <t>SA to follow up</t>
  </si>
  <si>
    <t>Combined</t>
  </si>
  <si>
    <t>STVET</t>
  </si>
  <si>
    <t>Principles of Accounts - 7110</t>
  </si>
  <si>
    <t>7110</t>
  </si>
  <si>
    <t>Ongoing Intervention</t>
  </si>
  <si>
    <t>Geography - 0460</t>
  </si>
  <si>
    <t>0460</t>
  </si>
  <si>
    <t>Reported to SA</t>
  </si>
  <si>
    <t>History (Modern World Affairs) - 2134</t>
  </si>
  <si>
    <t>2134</t>
  </si>
  <si>
    <t>Computer Science - 2210</t>
  </si>
  <si>
    <t>2210</t>
  </si>
  <si>
    <t>Business Studies - 7115</t>
  </si>
  <si>
    <t>7115</t>
  </si>
  <si>
    <t>Physics - 5054</t>
  </si>
  <si>
    <t>5054</t>
  </si>
  <si>
    <t>Chemistry - 5070</t>
  </si>
  <si>
    <t>5070</t>
  </si>
  <si>
    <t>Biology - 5090</t>
  </si>
  <si>
    <t>5090</t>
  </si>
  <si>
    <t>Marine Science - 5180</t>
  </si>
  <si>
    <t>5180</t>
  </si>
  <si>
    <t>Art and Design - 6090</t>
  </si>
  <si>
    <t>6090</t>
  </si>
  <si>
    <t>Commerce - 7100</t>
  </si>
  <si>
    <t>7100</t>
  </si>
  <si>
    <t>Economics - 0455</t>
  </si>
  <si>
    <t>0455</t>
  </si>
  <si>
    <t>History - 0470</t>
  </si>
  <si>
    <t>0470</t>
  </si>
  <si>
    <t>Travel and Tourism - 0471</t>
  </si>
  <si>
    <t>0471</t>
  </si>
  <si>
    <t>Art and Design - 0400</t>
  </si>
  <si>
    <t>0400</t>
  </si>
  <si>
    <t>Biology - 0610</t>
  </si>
  <si>
    <t>0610</t>
  </si>
  <si>
    <t>Global Perspectives - 0457</t>
  </si>
  <si>
    <t>0457</t>
  </si>
  <si>
    <t>Additional Mathematics - 0606</t>
  </si>
  <si>
    <t>0606</t>
  </si>
  <si>
    <t>Sociology - 0495</t>
  </si>
  <si>
    <t>0495</t>
  </si>
  <si>
    <t>Literature in English - 2010</t>
  </si>
  <si>
    <t>2010</t>
  </si>
  <si>
    <t>Business Studies - 0450</t>
  </si>
  <si>
    <t>0450</t>
  </si>
  <si>
    <t>Accounting - 0452</t>
  </si>
  <si>
    <t>0452</t>
  </si>
  <si>
    <t>Literature (English) - 0486</t>
  </si>
  <si>
    <t>0486</t>
  </si>
  <si>
    <t>Chemistry - 0620</t>
  </si>
  <si>
    <t>0620</t>
  </si>
  <si>
    <t>Physics - 0625</t>
  </si>
  <si>
    <t>0625</t>
  </si>
  <si>
    <t>Computer Science - 0478</t>
  </si>
  <si>
    <t>0478</t>
  </si>
  <si>
    <t>First Language English (Oral E - 0500)</t>
  </si>
  <si>
    <t>0500</t>
  </si>
  <si>
    <t>Dhivehi</t>
  </si>
  <si>
    <t>English</t>
  </si>
  <si>
    <t>DHAS001</t>
  </si>
  <si>
    <t>National Certificate III in Water Sports</t>
  </si>
  <si>
    <t>NCIIIWS</t>
  </si>
  <si>
    <t>National Certificate I in Automotive Maintenance (Light Vehicle)</t>
  </si>
  <si>
    <t>TRN01S07V1</t>
  </si>
  <si>
    <t>National Certificate II in Automotive Maintenance (Light Vehicle)</t>
  </si>
  <si>
    <t>TRN01S07V2</t>
  </si>
  <si>
    <t>National Advanced certificate in Driving Instructor (Light Vehicle)</t>
  </si>
  <si>
    <t>TRN04S08V1</t>
  </si>
  <si>
    <t>National Certificate I in Marine Mechanic</t>
  </si>
  <si>
    <t>TRN03S08V1</t>
  </si>
  <si>
    <t>National Certificate II in Marine Mechanic</t>
  </si>
  <si>
    <t>TRN03S08V2</t>
  </si>
  <si>
    <t>National Certificate III in Reservation and Ticketing</t>
  </si>
  <si>
    <t>TRN04S15V1</t>
  </si>
  <si>
    <t>National certificate II in Bar Bender</t>
  </si>
  <si>
    <t>CON03S09V1</t>
  </si>
  <si>
    <t>National certificate III in Carpenter (Furniture)</t>
  </si>
  <si>
    <t>CON04S09V1</t>
  </si>
  <si>
    <t>National certificate III in Electrician (domestic)</t>
  </si>
  <si>
    <t>CON01S07V1</t>
  </si>
  <si>
    <t>National Advanced Certificate in Electrician</t>
  </si>
  <si>
    <t>CON01S07V2</t>
  </si>
  <si>
    <t>National certificate III in Mason (Plaster)</t>
  </si>
  <si>
    <t>CON08SQ1L309</t>
  </si>
  <si>
    <t>National advanced certificate in Mason</t>
  </si>
  <si>
    <t>CON08SQ2L409</t>
  </si>
  <si>
    <t>National certificate II in Painter ( Building)</t>
  </si>
  <si>
    <t>CON05S09V1</t>
  </si>
  <si>
    <t>National certificate III in Plumber</t>
  </si>
  <si>
    <t>CON07SQ1L309</t>
  </si>
  <si>
    <t>National certificate II in shuttering carpenter</t>
  </si>
  <si>
    <t>CON06S09V1</t>
  </si>
  <si>
    <t>National Certificate III in Welder</t>
  </si>
  <si>
    <t>CON02S09V1</t>
  </si>
  <si>
    <t>Advanced National Certificate in Arc Welder</t>
  </si>
  <si>
    <t>CON02S09V2</t>
  </si>
  <si>
    <t>Advanced National Certificate IV in TIG Welder</t>
  </si>
  <si>
    <t>CON02S09V3</t>
  </si>
  <si>
    <t>National Certificate III in MIG and MAG Welder</t>
  </si>
  <si>
    <t>CON02S09V4</t>
  </si>
  <si>
    <t>National Certificate III in Fiberglass Boat Building</t>
  </si>
  <si>
    <t>CON09S14V1</t>
  </si>
  <si>
    <t>National Certificate III in Food Preparation</t>
  </si>
  <si>
    <t>TOU03S07V1</t>
  </si>
  <si>
    <t>National Certificate III in Pastry and Bakery Chef</t>
  </si>
  <si>
    <t>TOU02S07V1</t>
  </si>
  <si>
    <t>National Certificate III in Front Office</t>
  </si>
  <si>
    <t>TOU04S07V1</t>
  </si>
  <si>
    <t>National Certificate III in Room Attendant</t>
  </si>
  <si>
    <t>TOU05S07V1</t>
  </si>
  <si>
    <t>National Certificate III in Food and Beverage Services Personnel</t>
  </si>
  <si>
    <t>TOU01S07V1</t>
  </si>
  <si>
    <t>National Certificate IIII in Tour Guide</t>
  </si>
  <si>
    <t>TOU06S07V1</t>
  </si>
  <si>
    <t>National Certificate III in Assistant Nurse</t>
  </si>
  <si>
    <t>SOC01S07V1</t>
  </si>
  <si>
    <t>National Certificate III in IT Technician</t>
  </si>
  <si>
    <t>SOC02S09V1</t>
  </si>
  <si>
    <t>National Certificate I in Retail services</t>
  </si>
  <si>
    <t>SOC03S15V2</t>
  </si>
  <si>
    <t>National Certificate II in Retail services</t>
  </si>
  <si>
    <t>SOC03S15V3</t>
  </si>
  <si>
    <t>National Certificate III in Retail services</t>
  </si>
  <si>
    <t>SOC03S15V4</t>
  </si>
  <si>
    <t>National Certificate III in Pharmacy Assistant</t>
  </si>
  <si>
    <t>SOC04S14V1</t>
  </si>
  <si>
    <t>National Certificate IV in Pharmacy Assistant</t>
  </si>
  <si>
    <t>SOC04S14V2</t>
  </si>
  <si>
    <t>National Certificate III in Photography</t>
  </si>
  <si>
    <t>SOC05S14V1</t>
  </si>
  <si>
    <t>National Certificate III in Art and Design</t>
  </si>
  <si>
    <t>SOC06S15V1</t>
  </si>
  <si>
    <t>National Certificate III in Office Administration</t>
  </si>
  <si>
    <t>SOC07S14V1</t>
  </si>
  <si>
    <t>National Certificate III in Jewelly Design and Making</t>
  </si>
  <si>
    <t>SOC08S15V1</t>
  </si>
  <si>
    <t>National Certificate IV in Jewelly Design and Making</t>
  </si>
  <si>
    <t>SOC08S15V2</t>
  </si>
  <si>
    <t>National Certificate I in Fish Processing and Quality Control</t>
  </si>
  <si>
    <t>FNA01S08V1</t>
  </si>
  <si>
    <t>National Certificate II in Fish Processing and Quality Control</t>
  </si>
  <si>
    <t>FNA01S08V2</t>
  </si>
  <si>
    <t>National Certificate III in Fish Processing and Quality Control</t>
  </si>
  <si>
    <t>FNA01S08V3</t>
  </si>
  <si>
    <t>National Certificate III in Refrigeration and Air Conditioning Mechanic (Domestic)</t>
  </si>
  <si>
    <t>FNA02S08V1</t>
  </si>
  <si>
    <t>National Advanced Certificate in Refrigeration and Air Conditioning Mechanic (Industrial)</t>
  </si>
  <si>
    <t>FNA02S08V2</t>
  </si>
  <si>
    <t xml:space="preserve">Pearson BTEC Level 2 Diploma in Art and Design (QCF) </t>
  </si>
  <si>
    <t>500/7104/X</t>
  </si>
  <si>
    <t xml:space="preserve">Pearson BTEC Level 2 Diploma in Hospitality (QCF) </t>
  </si>
  <si>
    <t>500/8306/5</t>
  </si>
  <si>
    <t xml:space="preserve">Pearson BTEC Level 2 Diploma in Sport (QCF) </t>
  </si>
  <si>
    <t>500/7660/7</t>
  </si>
  <si>
    <t xml:space="preserve">Pearson BTEC Level 2 Diploma in Beauty Therapy </t>
  </si>
  <si>
    <t>500/9545/6</t>
  </si>
  <si>
    <t xml:space="preserve">Pearson BTEC Level 2 Diploma in Business (QCF) </t>
  </si>
  <si>
    <t>500/6789/8</t>
  </si>
  <si>
    <t>Certificate I in Computer Hardware</t>
  </si>
  <si>
    <t>STVET101</t>
  </si>
  <si>
    <t>Certificate II in Computer Hardware</t>
  </si>
  <si>
    <t>STVET102</t>
  </si>
  <si>
    <t>Certificate III in Computer Hardware</t>
  </si>
  <si>
    <t>STVET103</t>
  </si>
  <si>
    <t>Certificate I in Front Office</t>
  </si>
  <si>
    <t>STVET104</t>
  </si>
  <si>
    <t>Certificate II in Front Office</t>
  </si>
  <si>
    <t>STVET105</t>
  </si>
  <si>
    <t>Certificate III in Front Office</t>
  </si>
  <si>
    <t>STVET106</t>
  </si>
  <si>
    <t>Certificate I in Electrical Wiring</t>
  </si>
  <si>
    <t>STVET107</t>
  </si>
  <si>
    <t>Certificate II in Electrical Wiring</t>
  </si>
  <si>
    <t>STVET108</t>
  </si>
  <si>
    <t>Certificate III in Electrical Wiring</t>
  </si>
  <si>
    <t>STVET109</t>
  </si>
  <si>
    <t>Certificate I in Dress Making and Design</t>
  </si>
  <si>
    <t>STVET110</t>
  </si>
  <si>
    <t>Certificate II in Dress Making and Design</t>
  </si>
  <si>
    <t>STVET111</t>
  </si>
  <si>
    <t>Certificate III in Dress Making and Design</t>
  </si>
  <si>
    <t>STVET112</t>
  </si>
  <si>
    <t>Certificate I in Horticulture</t>
  </si>
  <si>
    <t>STVET113</t>
  </si>
  <si>
    <t>Certificate II in Horticulture</t>
  </si>
  <si>
    <t>STVET114</t>
  </si>
  <si>
    <t>Certificate III in Horticulture</t>
  </si>
  <si>
    <t>STVET115</t>
  </si>
  <si>
    <t>Certificate I in Agriculture</t>
  </si>
  <si>
    <t>STVET116</t>
  </si>
  <si>
    <t>Certificate II in Agriculture</t>
  </si>
  <si>
    <t>STVET117</t>
  </si>
  <si>
    <t>Certificate III in Agriculture</t>
  </si>
  <si>
    <t>STVET118</t>
  </si>
  <si>
    <t>Diploma in Architecture</t>
  </si>
  <si>
    <t>MPBE501</t>
  </si>
  <si>
    <t>Diploma in Civil Engineering</t>
  </si>
  <si>
    <t>MPBE502</t>
  </si>
  <si>
    <t>Diploma in Building Construction</t>
  </si>
  <si>
    <t>MPBE503</t>
  </si>
  <si>
    <t>Certificate IV in Wooden &amp; Fiber glass Boat Building</t>
  </si>
  <si>
    <t>MPBE401</t>
  </si>
  <si>
    <t>Certificate IV in Furniture Carpentry &amp; Wood Carving</t>
  </si>
  <si>
    <t>MPBE402</t>
  </si>
  <si>
    <t>Certificate IV in Furniture Carpentry &amp; Joinery</t>
  </si>
  <si>
    <t>MPBE403</t>
  </si>
  <si>
    <t>Certificate III in Furniture Carpentry &amp; Joinery</t>
  </si>
  <si>
    <t>MPBE301</t>
  </si>
  <si>
    <t>Certificate III in Wooden &amp; Fiber glass Boat Building</t>
  </si>
  <si>
    <t>MPBE302</t>
  </si>
  <si>
    <t>Certificate III in Furniture Carpentry &amp; Wood Carving</t>
  </si>
  <si>
    <t>MPBE303</t>
  </si>
  <si>
    <t>Certificate I in Wood Carving</t>
  </si>
  <si>
    <t>MPBE101</t>
  </si>
  <si>
    <t>Certificate I in Wood Turning and Lacquer</t>
  </si>
  <si>
    <t>MPBE102</t>
  </si>
  <si>
    <t>Certificate IV in Refrigeration and Air-Conditioning</t>
  </si>
  <si>
    <t>MPME401</t>
  </si>
  <si>
    <t>Certificate IV in Engine Repair &amp; Maintenance</t>
  </si>
  <si>
    <t>MPME402</t>
  </si>
  <si>
    <t>Certificate IV in Welding and Metal Fabrication</t>
  </si>
  <si>
    <t>MPME403</t>
  </si>
  <si>
    <t>Certificate IV in Machining &amp; Mechanical Fittings</t>
  </si>
  <si>
    <t>MPME404</t>
  </si>
  <si>
    <t>Certificate III in Engine Repair &amp; Maintenance</t>
  </si>
  <si>
    <t>MPME301</t>
  </si>
  <si>
    <t>Certificate III in Welding &amp; Sheet Metal</t>
  </si>
  <si>
    <t>MPME302</t>
  </si>
  <si>
    <t>Certificate III in Welding &amp; Machining</t>
  </si>
  <si>
    <t>MPME303</t>
  </si>
  <si>
    <t>Certificate III in Refrigeration &amp; Air-Conditioning</t>
  </si>
  <si>
    <t>MPME304</t>
  </si>
  <si>
    <t>Certificate III in Fluid Power</t>
  </si>
  <si>
    <t>MPME305</t>
  </si>
  <si>
    <t>Certificate IV in Electrical &amp; Electronics Engineering</t>
  </si>
  <si>
    <t>MPEE401</t>
  </si>
  <si>
    <t>Certificate III in Electrician</t>
  </si>
  <si>
    <t>MPEE301</t>
  </si>
  <si>
    <t>Certificate III in Renewable Energy Systems and Maintenance</t>
  </si>
  <si>
    <t>MPEE302</t>
  </si>
  <si>
    <t>Diploma in Small Business Management</t>
  </si>
  <si>
    <t>MPAA501</t>
  </si>
  <si>
    <t>Certificate IV Small Business Management</t>
  </si>
  <si>
    <t>MPAA401</t>
  </si>
  <si>
    <t>Certificate III in Small Business Management</t>
  </si>
  <si>
    <t>MPAA301</t>
  </si>
  <si>
    <t>Certificate III in Hair and Beauty Therapy</t>
  </si>
  <si>
    <t>MPAA302</t>
  </si>
  <si>
    <t>Certificate III in Jewelry Design &amp; Making</t>
  </si>
  <si>
    <t>MPAA303</t>
  </si>
  <si>
    <t xml:space="preserve">National Certificate III in fitness instructor </t>
  </si>
  <si>
    <t>SOC14SQ1L316</t>
  </si>
  <si>
    <t>National Certificate in Gas Welder</t>
  </si>
  <si>
    <t>CON02SQ1L309</t>
  </si>
  <si>
    <t>Mathematics</t>
  </si>
  <si>
    <t>Social Studies</t>
  </si>
  <si>
    <t>Creative Arts</t>
  </si>
  <si>
    <t>Health &amp; PE</t>
  </si>
  <si>
    <t>Statistics</t>
  </si>
  <si>
    <t>National Certificate III in Media Production</t>
  </si>
  <si>
    <t xml:space="preserve">Pearson BTEC Level 2 Diploma Engineering </t>
  </si>
  <si>
    <t>BTECENG</t>
  </si>
  <si>
    <t>Diploma</t>
  </si>
  <si>
    <t>Subject Specialized</t>
  </si>
  <si>
    <t>Online</t>
  </si>
  <si>
    <t>Less than 3 hrs</t>
  </si>
  <si>
    <t>Villa College</t>
  </si>
  <si>
    <t>Less than 2 years</t>
  </si>
  <si>
    <t>Primary</t>
  </si>
  <si>
    <t>Degree</t>
  </si>
  <si>
    <t>BEd</t>
  </si>
  <si>
    <t>Semi online</t>
  </si>
  <si>
    <t>4 hours</t>
  </si>
  <si>
    <t>Mandhu College</t>
  </si>
  <si>
    <t>3 to 5 years</t>
  </si>
  <si>
    <t>CS11-1</t>
  </si>
  <si>
    <t>Primary Teacher</t>
  </si>
  <si>
    <t>Active</t>
  </si>
  <si>
    <t>Admin</t>
  </si>
  <si>
    <t>Masters</t>
  </si>
  <si>
    <t>MEd</t>
  </si>
  <si>
    <t>On campus</t>
  </si>
  <si>
    <t>5 hours</t>
  </si>
  <si>
    <t>MAPS College</t>
  </si>
  <si>
    <t>6 to 8 years</t>
  </si>
  <si>
    <t>CS11-2</t>
  </si>
  <si>
    <t>Arabic Teacher</t>
  </si>
  <si>
    <t>Resigned</t>
  </si>
  <si>
    <t>Economics</t>
  </si>
  <si>
    <t>Principal/DP</t>
  </si>
  <si>
    <t>PhD</t>
  </si>
  <si>
    <t>O' level/Certificates</t>
  </si>
  <si>
    <t>6 hours</t>
  </si>
  <si>
    <t>Islamic University</t>
  </si>
  <si>
    <t>9 to 11 years</t>
  </si>
  <si>
    <t>CS11-3</t>
  </si>
  <si>
    <t>Dhivehi Teacher</t>
  </si>
  <si>
    <t>Expelled</t>
  </si>
  <si>
    <t>Travel and Tourism</t>
  </si>
  <si>
    <t>Support Service</t>
  </si>
  <si>
    <t>Below Diploma</t>
  </si>
  <si>
    <t>7 hours</t>
  </si>
  <si>
    <t>MNU</t>
  </si>
  <si>
    <t>12 to 14 years</t>
  </si>
  <si>
    <t>CS11-4</t>
  </si>
  <si>
    <t>Islam Teacher</t>
  </si>
  <si>
    <t>No Pay Leave</t>
  </si>
  <si>
    <t>Accounting</t>
  </si>
  <si>
    <t>8 hours</t>
  </si>
  <si>
    <t>Clique College</t>
  </si>
  <si>
    <t>15 years or more</t>
  </si>
  <si>
    <t>CS13-1</t>
  </si>
  <si>
    <t>Quran Teacher</t>
  </si>
  <si>
    <t>Transferred</t>
  </si>
  <si>
    <t>Geography</t>
  </si>
  <si>
    <t>9 hours</t>
  </si>
  <si>
    <t>Cyryx College</t>
  </si>
  <si>
    <t>CS13-2</t>
  </si>
  <si>
    <t>Maternity Leave</t>
  </si>
  <si>
    <t>History</t>
  </si>
  <si>
    <t>more than 10 hrs</t>
  </si>
  <si>
    <t>Maldives Business School</t>
  </si>
  <si>
    <t>CS13-3</t>
  </si>
  <si>
    <t>Paid Leave</t>
  </si>
  <si>
    <t>Computer</t>
  </si>
  <si>
    <t>Abroad institution</t>
  </si>
  <si>
    <t>CS13-4</t>
  </si>
  <si>
    <t>B.Studies</t>
  </si>
  <si>
    <t>CSTI</t>
  </si>
  <si>
    <t>CS13-5</t>
  </si>
  <si>
    <t>Counsellors</t>
  </si>
  <si>
    <t>Physics</t>
  </si>
  <si>
    <t>NIE</t>
  </si>
  <si>
    <t>CS15-1</t>
  </si>
  <si>
    <t>Chemistry</t>
  </si>
  <si>
    <t>Mi College</t>
  </si>
  <si>
    <t>CS15-2</t>
  </si>
  <si>
    <t>Biology</t>
  </si>
  <si>
    <t>AVID College</t>
  </si>
  <si>
    <t>CS15-3</t>
  </si>
  <si>
    <t>M.Science</t>
  </si>
  <si>
    <t>Other</t>
  </si>
  <si>
    <t>CS15-4</t>
  </si>
  <si>
    <t>Ihadhdhoo</t>
  </si>
  <si>
    <t>Art and Design</t>
  </si>
  <si>
    <t>EX1 (EXECUTIVE 1)</t>
  </si>
  <si>
    <t>Commerce</t>
  </si>
  <si>
    <t>EX2 (EXECUTIVE 2)</t>
  </si>
  <si>
    <t>Sociology</t>
  </si>
  <si>
    <t>EX3 (EXECUTIVE 3)</t>
  </si>
  <si>
    <t>SEN Teacher</t>
  </si>
  <si>
    <t>EX4 (EXECUTIVE 4)</t>
  </si>
  <si>
    <t>Sports Sup</t>
  </si>
  <si>
    <t>EX5 (EXECUTIVE 5)</t>
  </si>
  <si>
    <t xml:space="preserve">English </t>
  </si>
  <si>
    <t>EX6 (EXECUTIVE 6)</t>
  </si>
  <si>
    <t>Administrative Officer (Admin)</t>
  </si>
  <si>
    <t>EX7 (EXECUTIVE 7)</t>
  </si>
  <si>
    <t>Sardhar / Foremen</t>
  </si>
  <si>
    <t>EX8 (EXECUTIVE 8)</t>
  </si>
  <si>
    <t>Health and PE</t>
  </si>
  <si>
    <t>GS1 (GENERAL SERVICE 1)</t>
  </si>
  <si>
    <t>Labourers</t>
  </si>
  <si>
    <t>GS2 (GENERAL SERVICE 2)</t>
  </si>
  <si>
    <t>Security</t>
  </si>
  <si>
    <t>GS3 (GENERAL SERVICE 3)</t>
  </si>
  <si>
    <t>GS4 (GENERAL SERVICE 4)</t>
  </si>
  <si>
    <t>Peon / Office Assistant</t>
  </si>
  <si>
    <t>Foundation</t>
  </si>
  <si>
    <t>MS1 (MANAGERIAL SERVICE 1)</t>
  </si>
  <si>
    <t>Asst Administrator</t>
  </si>
  <si>
    <t>MS2 (MANAGERIAL SERVICE 2)</t>
  </si>
  <si>
    <t>Administrative Officer (Budjet)</t>
  </si>
  <si>
    <t>MS3 (MANAGERIAL SERVICE 3)</t>
  </si>
  <si>
    <t>MS4 (MANAGERIAL SERVICE 4)</t>
  </si>
  <si>
    <t>Law Teacher</t>
  </si>
  <si>
    <t>SS1 (SUPPORT SERVICE 1)</t>
  </si>
  <si>
    <t>SS2 (SUPPORT SERVICE 2)</t>
  </si>
  <si>
    <t>SS3 (SUPPORT SERVICE 3)</t>
  </si>
  <si>
    <t>SS4 (SUPPORT SERVICE 4)</t>
  </si>
  <si>
    <t>SS5 (SUPPORT SERVICE 5)</t>
  </si>
  <si>
    <t>ZV7 (ZIMMAADHAARU VERIYAA 7)</t>
  </si>
  <si>
    <t>Non cilvil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</si>
</sst>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89" x14ac:knownFonts="1">
    <font>
      <sz val="10"/>
      <color rgb="FF000000"/>
      <name val="Arial"/>
    </font>
    <font>
      <b/>
      <sz val="9"/>
      <name val="Arial"/>
    </font>
    <font>
      <b/>
      <sz val="11"/>
      <name val="Arial"/>
    </font>
    <font>
      <sz val="10"/>
      <name val="Arial"/>
    </font>
    <font>
      <sz val="10"/>
      <name val="Calibri"/>
    </font>
    <font>
      <sz val="10"/>
      <name val="Arial"/>
    </font>
    <font>
      <sz val="11"/>
      <color rgb="FF000000"/>
      <name val="Calibri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sz val="10"/>
      <color rgb="FF1155CC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u/>
      <sz val="10"/>
      <color rgb="FF1155CC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sz val="10"/>
      <color rgb="FF000000"/>
      <name val="Arial"/>
    </font>
    <font>
      <sz val="10"/>
      <color rgb="FF000000"/>
      <name val="Calibri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4A86E8"/>
      <name val="Arial"/>
    </font>
    <font>
      <u/>
      <sz val="10"/>
      <color rgb="FF4A86E8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222222"/>
      <name val="Arial"/>
    </font>
    <font>
      <u/>
      <sz val="10"/>
      <color rgb="FF222222"/>
      <name val="Arial"/>
    </font>
    <font>
      <sz val="10"/>
      <color rgb="FF222222"/>
      <name val="Arial"/>
    </font>
    <font>
      <u/>
      <sz val="10"/>
      <color rgb="FF222222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1"/>
      <color rgb="FF000000"/>
      <name val="Calibri"/>
    </font>
    <font>
      <sz val="10"/>
      <color rgb="FF222222"/>
      <name val="Calibri"/>
    </font>
    <font>
      <sz val="10"/>
      <color rgb="FFFFFF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1"/>
      <color rgb="FF000000"/>
      <name val="Inconsolata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FF0000"/>
      <name val="Calibri"/>
    </font>
    <font>
      <u/>
      <sz val="10"/>
      <color rgb="FFFF0000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000000"/>
      <name val="Arial"/>
    </font>
    <font>
      <u/>
      <sz val="10"/>
      <color rgb="FF1155CC"/>
      <name val="Arial"/>
    </font>
    <font>
      <sz val="10"/>
      <color rgb="FF999999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b/>
      <sz val="12"/>
      <color rgb="FFFFFFFF"/>
      <name val="Arial"/>
    </font>
  </fonts>
  <fills count="33">
    <fill>
      <patternFill patternType="none"/>
    </fill>
    <fill>
      <patternFill patternType="gray125"/>
    </fill>
    <fill>
      <patternFill patternType="solid">
        <fgColor rgb="FFE69138"/>
        <bgColor rgb="FFE69138"/>
      </patternFill>
    </fill>
    <fill>
      <patternFill patternType="solid">
        <fgColor rgb="FFFF9900"/>
        <bgColor rgb="FFFF9900"/>
      </patternFill>
    </fill>
    <fill>
      <patternFill patternType="solid">
        <fgColor rgb="FFD5A6BD"/>
        <bgColor rgb="FFD5A6BD"/>
      </patternFill>
    </fill>
    <fill>
      <patternFill patternType="solid">
        <fgColor rgb="FF93C47D"/>
        <bgColor rgb="FF93C47D"/>
      </patternFill>
    </fill>
    <fill>
      <patternFill patternType="solid">
        <fgColor rgb="FF9FC5E8"/>
        <bgColor rgb="FF9FC5E8"/>
      </patternFill>
    </fill>
    <fill>
      <patternFill patternType="solid">
        <fgColor rgb="FFEA9999"/>
        <bgColor rgb="FFEA9999"/>
      </patternFill>
    </fill>
    <fill>
      <patternFill patternType="solid">
        <fgColor rgb="FFFFD966"/>
        <bgColor rgb="FFFFD966"/>
      </patternFill>
    </fill>
    <fill>
      <patternFill patternType="solid">
        <fgColor rgb="FF00FFFF"/>
        <bgColor rgb="FF00FFFF"/>
      </patternFill>
    </fill>
    <fill>
      <patternFill patternType="solid">
        <fgColor rgb="FFADEC14"/>
        <bgColor rgb="FFADEC1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45818E"/>
        <bgColor rgb="FF45818E"/>
      </patternFill>
    </fill>
    <fill>
      <patternFill patternType="solid">
        <fgColor rgb="FF76A5AF"/>
        <bgColor rgb="FF76A5AF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6AA84F"/>
        <bgColor rgb="FF6AA84F"/>
      </patternFill>
    </fill>
    <fill>
      <patternFill patternType="solid">
        <fgColor rgb="FFF4CCCC"/>
        <bgColor rgb="FFF4CCCC"/>
      </patternFill>
    </fill>
    <fill>
      <patternFill patternType="solid">
        <fgColor rgb="FFA64D79"/>
        <bgColor rgb="FFA64D79"/>
      </patternFill>
    </fill>
    <fill>
      <patternFill patternType="solid">
        <fgColor rgb="FFFF0000"/>
        <bgColor rgb="FFFF0000"/>
      </patternFill>
    </fill>
    <fill>
      <patternFill patternType="solid">
        <fgColor rgb="FFB4A7D6"/>
        <bgColor rgb="FFB4A7D6"/>
      </patternFill>
    </fill>
    <fill>
      <patternFill patternType="solid">
        <fgColor rgb="FFB7B7B7"/>
        <bgColor rgb="FFB7B7B7"/>
      </patternFill>
    </fill>
    <fill>
      <patternFill patternType="solid">
        <fgColor rgb="FF00FF00"/>
        <bgColor rgb="FF00FF00"/>
      </patternFill>
    </fill>
    <fill>
      <patternFill patternType="solid">
        <fgColor rgb="FF000000"/>
        <bgColor rgb="FF000000"/>
      </patternFill>
    </fill>
    <fill>
      <patternFill patternType="solid">
        <fgColor rgb="FFFFE599"/>
        <bgColor rgb="FFFFE599"/>
      </patternFill>
    </fill>
    <fill>
      <patternFill patternType="solid">
        <fgColor rgb="FF999999"/>
        <bgColor rgb="FF9999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E6B8AF"/>
      </patternFill>
    </fill>
    <fill>
      <patternFill patternType="solid">
        <fgColor theme="0"/>
        <bgColor rgb="FFFFFF00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1" fillId="10" borderId="0" xfId="0" applyFont="1" applyFill="1" applyAlignment="1">
      <alignment horizontal="left" vertical="center" wrapText="1"/>
    </xf>
    <xf numFmtId="0" fontId="2" fillId="11" borderId="0" xfId="0" applyFont="1" applyFill="1" applyAlignment="1">
      <alignment horizontal="left" vertical="center"/>
    </xf>
    <xf numFmtId="0" fontId="4" fillId="11" borderId="0" xfId="0" applyFont="1" applyFill="1" applyAlignment="1"/>
    <xf numFmtId="0" fontId="4" fillId="11" borderId="0" xfId="0" applyFont="1" applyFill="1" applyAlignment="1">
      <alignment horizontal="center" vertical="center"/>
    </xf>
    <xf numFmtId="0" fontId="5" fillId="11" borderId="0" xfId="0" applyFont="1" applyFill="1" applyAlignment="1"/>
    <xf numFmtId="0" fontId="7" fillId="12" borderId="0" xfId="0" applyFont="1" applyFill="1" applyAlignment="1"/>
    <xf numFmtId="0" fontId="5" fillId="5" borderId="0" xfId="0" applyFont="1" applyFill="1" applyAlignment="1"/>
    <xf numFmtId="0" fontId="8" fillId="6" borderId="0" xfId="0" applyFont="1" applyFill="1" applyAlignment="1"/>
    <xf numFmtId="0" fontId="9" fillId="7" borderId="0" xfId="0" applyFont="1" applyFill="1" applyAlignment="1"/>
    <xf numFmtId="0" fontId="10" fillId="8" borderId="0" xfId="0" applyFont="1" applyFill="1" applyAlignment="1"/>
    <xf numFmtId="0" fontId="11" fillId="11" borderId="0" xfId="0" applyFont="1" applyFill="1" applyAlignment="1"/>
    <xf numFmtId="0" fontId="12" fillId="13" borderId="0" xfId="0" applyFont="1" applyFill="1" applyAlignment="1"/>
    <xf numFmtId="0" fontId="5" fillId="11" borderId="0" xfId="0" applyFont="1" applyFill="1" applyAlignment="1"/>
    <xf numFmtId="0" fontId="13" fillId="3" borderId="0" xfId="0" applyFont="1" applyFill="1" applyAlignment="1"/>
    <xf numFmtId="0" fontId="14" fillId="5" borderId="0" xfId="0" applyFont="1" applyFill="1" applyAlignment="1"/>
    <xf numFmtId="0" fontId="5" fillId="10" borderId="0" xfId="0" applyFont="1" applyFill="1" applyAlignment="1">
      <alignment horizontal="left"/>
    </xf>
    <xf numFmtId="0" fontId="5" fillId="11" borderId="0" xfId="0" applyFont="1" applyFill="1" applyAlignment="1">
      <alignment horizontal="left"/>
    </xf>
    <xf numFmtId="0" fontId="15" fillId="5" borderId="0" xfId="0" applyFont="1" applyFill="1" applyAlignment="1"/>
    <xf numFmtId="0" fontId="16" fillId="14" borderId="0" xfId="0" applyFont="1" applyFill="1" applyAlignment="1"/>
    <xf numFmtId="0" fontId="5" fillId="11" borderId="0" xfId="0" applyFont="1" applyFill="1" applyAlignment="1"/>
    <xf numFmtId="0" fontId="17" fillId="5" borderId="0" xfId="0" applyFont="1" applyFill="1" applyAlignment="1"/>
    <xf numFmtId="0" fontId="18" fillId="15" borderId="0" xfId="0" applyFont="1" applyFill="1" applyAlignment="1"/>
    <xf numFmtId="0" fontId="5" fillId="0" borderId="0" xfId="0" applyFont="1" applyAlignment="1"/>
    <xf numFmtId="0" fontId="6" fillId="10" borderId="0" xfId="0" applyFont="1" applyFill="1" applyAlignment="1">
      <alignment horizontal="left"/>
    </xf>
    <xf numFmtId="0" fontId="4" fillId="11" borderId="0" xfId="0" applyFont="1" applyFill="1" applyAlignment="1">
      <alignment horizontal="center"/>
    </xf>
    <xf numFmtId="0" fontId="19" fillId="6" borderId="0" xfId="0" applyFont="1" applyFill="1" applyAlignment="1"/>
    <xf numFmtId="0" fontId="5" fillId="3" borderId="0" xfId="0" applyFont="1" applyFill="1" applyAlignment="1"/>
    <xf numFmtId="0" fontId="20" fillId="10" borderId="0" xfId="0" applyFont="1" applyFill="1" applyAlignment="1">
      <alignment horizontal="left"/>
    </xf>
    <xf numFmtId="0" fontId="21" fillId="16" borderId="0" xfId="0" applyFont="1" applyFill="1" applyAlignment="1"/>
    <xf numFmtId="0" fontId="4" fillId="11" borderId="0" xfId="0" applyFont="1" applyFill="1" applyAlignment="1"/>
    <xf numFmtId="0" fontId="22" fillId="6" borderId="1" xfId="0" applyFont="1" applyFill="1" applyBorder="1" applyAlignment="1"/>
    <xf numFmtId="0" fontId="23" fillId="12" borderId="2" xfId="0" applyFont="1" applyFill="1" applyBorder="1" applyAlignment="1"/>
    <xf numFmtId="0" fontId="24" fillId="5" borderId="2" xfId="0" applyFont="1" applyFill="1" applyBorder="1" applyAlignment="1"/>
    <xf numFmtId="0" fontId="25" fillId="6" borderId="2" xfId="0" applyFont="1" applyFill="1" applyBorder="1" applyAlignment="1"/>
    <xf numFmtId="0" fontId="26" fillId="7" borderId="2" xfId="0" applyFont="1" applyFill="1" applyBorder="1" applyAlignment="1"/>
    <xf numFmtId="0" fontId="27" fillId="8" borderId="2" xfId="0" applyFont="1" applyFill="1" applyBorder="1" applyAlignment="1"/>
    <xf numFmtId="0" fontId="28" fillId="11" borderId="2" xfId="0" applyFont="1" applyFill="1" applyBorder="1" applyAlignment="1"/>
    <xf numFmtId="0" fontId="29" fillId="17" borderId="2" xfId="0" applyFont="1" applyFill="1" applyBorder="1" applyAlignment="1"/>
    <xf numFmtId="0" fontId="5" fillId="18" borderId="2" xfId="0" applyFont="1" applyFill="1" applyBorder="1" applyAlignment="1"/>
    <xf numFmtId="0" fontId="30" fillId="3" borderId="2" xfId="0" applyFont="1" applyFill="1" applyBorder="1" applyAlignment="1"/>
    <xf numFmtId="0" fontId="31" fillId="5" borderId="2" xfId="0" applyFont="1" applyFill="1" applyBorder="1" applyAlignment="1"/>
    <xf numFmtId="0" fontId="5" fillId="6" borderId="0" xfId="0" applyFont="1" applyFill="1" applyAlignment="1"/>
    <xf numFmtId="0" fontId="32" fillId="17" borderId="0" xfId="0" applyFont="1" applyFill="1" applyAlignment="1"/>
    <xf numFmtId="0" fontId="5" fillId="4" borderId="0" xfId="0" applyFont="1" applyFill="1" applyAlignment="1"/>
    <xf numFmtId="0" fontId="5" fillId="7" borderId="0" xfId="0" applyFont="1" applyFill="1" applyAlignment="1"/>
    <xf numFmtId="0" fontId="5" fillId="17" borderId="0" xfId="0" applyFont="1" applyFill="1" applyAlignment="1"/>
    <xf numFmtId="0" fontId="33" fillId="10" borderId="0" xfId="0" applyFont="1" applyFill="1" applyAlignment="1">
      <alignment horizontal="left"/>
    </xf>
    <xf numFmtId="0" fontId="5" fillId="18" borderId="0" xfId="0" applyFont="1" applyFill="1" applyAlignment="1"/>
    <xf numFmtId="0" fontId="35" fillId="18" borderId="2" xfId="0" applyFont="1" applyFill="1" applyBorder="1" applyAlignment="1"/>
    <xf numFmtId="0" fontId="5" fillId="0" borderId="0" xfId="0" applyFont="1" applyAlignment="1"/>
    <xf numFmtId="0" fontId="36" fillId="0" borderId="0" xfId="0" applyFont="1" applyAlignment="1"/>
    <xf numFmtId="0" fontId="37" fillId="8" borderId="1" xfId="0" applyFont="1" applyFill="1" applyBorder="1" applyAlignment="1"/>
    <xf numFmtId="0" fontId="38" fillId="6" borderId="2" xfId="0" applyFont="1" applyFill="1" applyBorder="1" applyAlignment="1"/>
    <xf numFmtId="0" fontId="39" fillId="19" borderId="2" xfId="0" applyFont="1" applyFill="1" applyBorder="1" applyAlignment="1"/>
    <xf numFmtId="0" fontId="4" fillId="0" borderId="0" xfId="0" applyFont="1" applyAlignment="1"/>
    <xf numFmtId="0" fontId="40" fillId="6" borderId="0" xfId="0" applyFont="1" applyFill="1" applyAlignment="1"/>
    <xf numFmtId="0" fontId="41" fillId="19" borderId="0" xfId="0" applyFont="1" applyFill="1" applyAlignment="1"/>
    <xf numFmtId="0" fontId="5" fillId="19" borderId="0" xfId="0" applyFont="1" applyFill="1" applyAlignment="1"/>
    <xf numFmtId="0" fontId="42" fillId="5" borderId="2" xfId="0" applyFont="1" applyFill="1" applyBorder="1" applyAlignment="1"/>
    <xf numFmtId="0" fontId="43" fillId="7" borderId="2" xfId="0" applyFont="1" applyFill="1" applyBorder="1" applyAlignment="1"/>
    <xf numFmtId="0" fontId="44" fillId="9" borderId="2" xfId="0" applyFont="1" applyFill="1" applyBorder="1" applyAlignment="1"/>
    <xf numFmtId="0" fontId="5" fillId="11" borderId="2" xfId="0" applyFont="1" applyFill="1" applyBorder="1" applyAlignment="1"/>
    <xf numFmtId="0" fontId="45" fillId="9" borderId="0" xfId="0" applyFont="1" applyFill="1" applyAlignment="1"/>
    <xf numFmtId="0" fontId="46" fillId="20" borderId="0" xfId="0" applyFont="1" applyFill="1" applyAlignment="1"/>
    <xf numFmtId="0" fontId="47" fillId="8" borderId="0" xfId="0" applyFont="1" applyFill="1" applyAlignment="1"/>
    <xf numFmtId="0" fontId="5" fillId="9" borderId="0" xfId="0" applyFont="1" applyFill="1" applyAlignment="1"/>
    <xf numFmtId="0" fontId="40" fillId="9" borderId="0" xfId="0" applyFont="1" applyFill="1" applyAlignment="1"/>
    <xf numFmtId="0" fontId="40" fillId="3" borderId="0" xfId="0" applyFont="1" applyFill="1" applyAlignment="1"/>
    <xf numFmtId="0" fontId="48" fillId="5" borderId="0" xfId="0" applyFont="1" applyFill="1" applyAlignment="1"/>
    <xf numFmtId="0" fontId="5" fillId="0" borderId="0" xfId="0" applyFont="1" applyAlignment="1"/>
    <xf numFmtId="0" fontId="49" fillId="7" borderId="0" xfId="0" applyFont="1" applyFill="1" applyAlignment="1"/>
    <xf numFmtId="0" fontId="50" fillId="12" borderId="0" xfId="0" applyFont="1" applyFill="1" applyAlignment="1"/>
    <xf numFmtId="0" fontId="51" fillId="5" borderId="0" xfId="0" applyFont="1" applyFill="1" applyAlignment="1"/>
    <xf numFmtId="0" fontId="52" fillId="7" borderId="0" xfId="0" applyFont="1" applyFill="1" applyAlignment="1"/>
    <xf numFmtId="0" fontId="53" fillId="6" borderId="0" xfId="0" applyFont="1" applyFill="1" applyAlignment="1"/>
    <xf numFmtId="0" fontId="54" fillId="6" borderId="0" xfId="0" applyFont="1" applyFill="1" applyAlignment="1"/>
    <xf numFmtId="0" fontId="55" fillId="9" borderId="0" xfId="0" applyFont="1" applyFill="1" applyAlignment="1"/>
    <xf numFmtId="0" fontId="56" fillId="11" borderId="0" xfId="0" applyFont="1" applyFill="1" applyAlignment="1"/>
    <xf numFmtId="0" fontId="57" fillId="3" borderId="0" xfId="0" applyFont="1" applyFill="1" applyAlignment="1"/>
    <xf numFmtId="0" fontId="58" fillId="21" borderId="0" xfId="0" applyFont="1" applyFill="1" applyAlignment="1"/>
    <xf numFmtId="164" fontId="5" fillId="22" borderId="0" xfId="0" applyNumberFormat="1" applyFont="1" applyFill="1" applyAlignment="1">
      <alignment horizontal="center"/>
    </xf>
    <xf numFmtId="0" fontId="59" fillId="12" borderId="0" xfId="0" applyFont="1" applyFill="1" applyAlignment="1"/>
    <xf numFmtId="0" fontId="60" fillId="5" borderId="0" xfId="0" applyFont="1" applyFill="1" applyAlignment="1"/>
    <xf numFmtId="0" fontId="61" fillId="7" borderId="0" xfId="0" applyFont="1" applyFill="1" applyAlignment="1"/>
    <xf numFmtId="0" fontId="62" fillId="8" borderId="0" xfId="0" applyFont="1" applyFill="1" applyAlignment="1"/>
    <xf numFmtId="0" fontId="63" fillId="9" borderId="0" xfId="0" applyFont="1" applyFill="1" applyAlignment="1"/>
    <xf numFmtId="0" fontId="64" fillId="3" borderId="0" xfId="0" applyFont="1" applyFill="1" applyAlignment="1"/>
    <xf numFmtId="0" fontId="5" fillId="22" borderId="0" xfId="0" applyFont="1" applyFill="1" applyAlignment="1"/>
    <xf numFmtId="0" fontId="20" fillId="11" borderId="0" xfId="0" applyFont="1" applyFill="1" applyAlignment="1"/>
    <xf numFmtId="0" fontId="40" fillId="7" borderId="0" xfId="0" applyFont="1" applyFill="1" applyAlignment="1"/>
    <xf numFmtId="0" fontId="5" fillId="23" borderId="0" xfId="0" applyFont="1" applyFill="1" applyAlignment="1"/>
    <xf numFmtId="0" fontId="65" fillId="6" borderId="0" xfId="0" applyFont="1" applyFill="1" applyAlignment="1"/>
    <xf numFmtId="0" fontId="5" fillId="11" borderId="0" xfId="0" applyFont="1" applyFill="1" applyAlignment="1"/>
    <xf numFmtId="0" fontId="5" fillId="3" borderId="2" xfId="0" applyFont="1" applyFill="1" applyBorder="1" applyAlignment="1"/>
    <xf numFmtId="0" fontId="66" fillId="7" borderId="0" xfId="0" applyFont="1" applyFill="1" applyAlignment="1"/>
    <xf numFmtId="0" fontId="5" fillId="0" borderId="0" xfId="0" applyFont="1" applyAlignment="1"/>
    <xf numFmtId="0" fontId="5" fillId="11" borderId="1" xfId="0" applyFont="1" applyFill="1" applyBorder="1" applyAlignment="1"/>
    <xf numFmtId="0" fontId="68" fillId="24" borderId="0" xfId="0" applyFont="1" applyFill="1" applyAlignment="1">
      <alignment horizontal="left"/>
    </xf>
    <xf numFmtId="0" fontId="69" fillId="11" borderId="1" xfId="0" applyFont="1" applyFill="1" applyBorder="1" applyAlignment="1"/>
    <xf numFmtId="0" fontId="70" fillId="6" borderId="2" xfId="0" applyFont="1" applyFill="1" applyBorder="1" applyAlignment="1"/>
    <xf numFmtId="0" fontId="71" fillId="9" borderId="2" xfId="0" applyFont="1" applyFill="1" applyBorder="1" applyAlignment="1"/>
    <xf numFmtId="0" fontId="40" fillId="12" borderId="0" xfId="0" applyFont="1" applyFill="1" applyAlignment="1"/>
    <xf numFmtId="0" fontId="40" fillId="5" borderId="0" xfId="0" applyFont="1" applyFill="1" applyAlignment="1"/>
    <xf numFmtId="0" fontId="40" fillId="6" borderId="2" xfId="0" applyFont="1" applyFill="1" applyBorder="1" applyAlignment="1"/>
    <xf numFmtId="0" fontId="40" fillId="9" borderId="2" xfId="0" applyFont="1" applyFill="1" applyBorder="1" applyAlignment="1"/>
    <xf numFmtId="0" fontId="40" fillId="8" borderId="0" xfId="0" applyFont="1" applyFill="1" applyAlignment="1"/>
    <xf numFmtId="0" fontId="72" fillId="25" borderId="2" xfId="0" applyFont="1" applyFill="1" applyBorder="1" applyAlignment="1"/>
    <xf numFmtId="0" fontId="73" fillId="25" borderId="0" xfId="0" applyFont="1" applyFill="1" applyAlignment="1"/>
    <xf numFmtId="0" fontId="74" fillId="4" borderId="0" xfId="0" applyFont="1" applyFill="1" applyAlignment="1"/>
    <xf numFmtId="0" fontId="74" fillId="5" borderId="0" xfId="0" applyFont="1" applyFill="1" applyAlignment="1"/>
    <xf numFmtId="0" fontId="74" fillId="7" borderId="0" xfId="0" applyFont="1" applyFill="1" applyAlignment="1"/>
    <xf numFmtId="0" fontId="75" fillId="7" borderId="2" xfId="0" applyFont="1" applyFill="1" applyBorder="1" applyAlignment="1"/>
    <xf numFmtId="0" fontId="5" fillId="0" borderId="2" xfId="0" applyFont="1" applyBorder="1" applyAlignment="1"/>
    <xf numFmtId="0" fontId="76" fillId="7" borderId="0" xfId="0" applyFont="1" applyFill="1" applyAlignment="1"/>
    <xf numFmtId="0" fontId="5" fillId="9" borderId="2" xfId="0" applyFont="1" applyFill="1" applyBorder="1" applyAlignment="1"/>
    <xf numFmtId="0" fontId="77" fillId="7" borderId="0" xfId="0" applyFont="1" applyFill="1" applyAlignment="1"/>
    <xf numFmtId="0" fontId="5" fillId="9" borderId="0" xfId="0" applyFont="1" applyFill="1" applyAlignment="1"/>
    <xf numFmtId="0" fontId="78" fillId="7" borderId="0" xfId="0" applyFont="1" applyFill="1" applyAlignment="1"/>
    <xf numFmtId="0" fontId="5" fillId="9" borderId="2" xfId="0" applyFont="1" applyFill="1" applyBorder="1" applyAlignment="1"/>
    <xf numFmtId="0" fontId="5" fillId="6" borderId="2" xfId="0" applyFont="1" applyFill="1" applyBorder="1" applyAlignment="1"/>
    <xf numFmtId="0" fontId="79" fillId="5" borderId="0" xfId="0" applyFont="1" applyFill="1" applyAlignment="1"/>
    <xf numFmtId="0" fontId="80" fillId="6" borderId="1" xfId="0" applyFont="1" applyFill="1" applyBorder="1" applyAlignment="1"/>
    <xf numFmtId="0" fontId="81" fillId="6" borderId="0" xfId="0" applyFont="1" applyFill="1" applyAlignment="1"/>
    <xf numFmtId="0" fontId="82" fillId="6" borderId="2" xfId="0" applyFont="1" applyFill="1" applyBorder="1" applyAlignment="1"/>
    <xf numFmtId="0" fontId="83" fillId="26" borderId="0" xfId="0" applyFont="1" applyFill="1" applyAlignment="1"/>
    <xf numFmtId="0" fontId="3" fillId="6" borderId="2" xfId="0" applyFont="1" applyFill="1" applyBorder="1" applyAlignment="1"/>
    <xf numFmtId="0" fontId="5" fillId="26" borderId="2" xfId="0" applyFont="1" applyFill="1" applyBorder="1" applyAlignment="1"/>
    <xf numFmtId="0" fontId="3" fillId="6" borderId="0" xfId="0" applyFont="1" applyFill="1" applyAlignment="1"/>
    <xf numFmtId="0" fontId="3" fillId="6" borderId="1" xfId="0" applyFont="1" applyFill="1" applyBorder="1" applyAlignment="1"/>
    <xf numFmtId="0" fontId="20" fillId="11" borderId="2" xfId="0" applyFont="1" applyFill="1" applyBorder="1" applyAlignment="1"/>
    <xf numFmtId="0" fontId="84" fillId="6" borderId="0" xfId="0" applyFont="1" applyFill="1" applyAlignment="1"/>
    <xf numFmtId="0" fontId="85" fillId="7" borderId="0" xfId="0" applyFont="1" applyFill="1" applyAlignment="1"/>
    <xf numFmtId="0" fontId="86" fillId="8" borderId="0" xfId="0" applyFont="1" applyFill="1" applyAlignment="1"/>
    <xf numFmtId="0" fontId="5" fillId="11" borderId="0" xfId="0" applyFont="1" applyFill="1" applyAlignment="1">
      <alignment horizontal="left"/>
    </xf>
    <xf numFmtId="0" fontId="87" fillId="7" borderId="0" xfId="0" applyFont="1" applyFill="1" applyAlignment="1"/>
    <xf numFmtId="0" fontId="20" fillId="11" borderId="0" xfId="0" applyFont="1" applyFill="1" applyAlignment="1"/>
    <xf numFmtId="0" fontId="5" fillId="22" borderId="0" xfId="0" applyFont="1" applyFill="1" applyAlignment="1"/>
    <xf numFmtId="0" fontId="5" fillId="7" borderId="0" xfId="0" applyFont="1" applyFill="1"/>
    <xf numFmtId="0" fontId="5" fillId="4" borderId="0" xfId="0" applyFont="1" applyFill="1" applyAlignment="1"/>
    <xf numFmtId="0" fontId="5" fillId="5" borderId="0" xfId="0" applyFont="1" applyFill="1" applyAlignment="1"/>
    <xf numFmtId="0" fontId="5" fillId="7" borderId="0" xfId="0" applyFont="1" applyFill="1" applyAlignment="1"/>
    <xf numFmtId="0" fontId="5" fillId="8" borderId="0" xfId="0" applyFont="1" applyFill="1" applyAlignment="1"/>
    <xf numFmtId="0" fontId="5" fillId="11" borderId="0" xfId="0" applyFont="1" applyFill="1" applyAlignment="1"/>
    <xf numFmtId="0" fontId="5" fillId="16" borderId="0" xfId="0" applyFont="1" applyFill="1"/>
    <xf numFmtId="0" fontId="5" fillId="11" borderId="0" xfId="0" applyFont="1" applyFill="1"/>
    <xf numFmtId="0" fontId="5" fillId="10" borderId="0" xfId="0" applyFont="1" applyFill="1" applyAlignment="1">
      <alignment horizontal="left"/>
    </xf>
    <xf numFmtId="0" fontId="5" fillId="9" borderId="0" xfId="0" applyFont="1" applyFill="1" applyAlignment="1"/>
    <xf numFmtId="0" fontId="5" fillId="5" borderId="0" xfId="0" applyFont="1" applyFill="1" applyAlignment="1"/>
    <xf numFmtId="0" fontId="3" fillId="16" borderId="0" xfId="0" applyFont="1" applyFill="1" applyAlignment="1"/>
    <xf numFmtId="0" fontId="3" fillId="16" borderId="0" xfId="0" applyFont="1" applyFill="1" applyAlignment="1"/>
    <xf numFmtId="0" fontId="3" fillId="0" borderId="0" xfId="0" applyFont="1" applyAlignment="1"/>
    <xf numFmtId="0" fontId="3" fillId="0" borderId="0" xfId="0" applyFont="1" applyAlignment="1"/>
    <xf numFmtId="0" fontId="3" fillId="16" borderId="0" xfId="0" applyFont="1" applyFill="1" applyAlignment="1"/>
    <xf numFmtId="0" fontId="5" fillId="16" borderId="0" xfId="0" applyFont="1" applyFill="1" applyAlignment="1"/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20" fillId="11" borderId="0" xfId="0" applyFont="1" applyFill="1" applyAlignment="1">
      <alignment horizontal="left"/>
    </xf>
    <xf numFmtId="0" fontId="3" fillId="27" borderId="3" xfId="0" applyFont="1" applyFill="1" applyBorder="1" applyAlignment="1">
      <alignment horizontal="center"/>
    </xf>
    <xf numFmtId="0" fontId="4" fillId="28" borderId="3" xfId="0" applyFont="1" applyFill="1" applyBorder="1" applyAlignment="1"/>
    <xf numFmtId="0" fontId="4" fillId="28" borderId="3" xfId="0" applyFont="1" applyFill="1" applyBorder="1" applyAlignment="1">
      <alignment horizontal="center"/>
    </xf>
    <xf numFmtId="0" fontId="4" fillId="28" borderId="3" xfId="0" applyFont="1" applyFill="1" applyBorder="1" applyAlignment="1">
      <alignment horizontal="center" vertical="center"/>
    </xf>
    <xf numFmtId="0" fontId="4" fillId="29" borderId="3" xfId="0" applyFont="1" applyFill="1" applyBorder="1" applyAlignment="1"/>
    <xf numFmtId="0" fontId="5" fillId="28" borderId="3" xfId="0" applyFont="1" applyFill="1" applyBorder="1" applyAlignment="1"/>
    <xf numFmtId="0" fontId="4" fillId="30" borderId="3" xfId="0" applyFont="1" applyFill="1" applyBorder="1" applyAlignment="1"/>
    <xf numFmtId="0" fontId="4" fillId="28" borderId="3" xfId="0" applyFont="1" applyFill="1" applyBorder="1" applyAlignment="1">
      <alignment wrapText="1"/>
    </xf>
    <xf numFmtId="0" fontId="34" fillId="28" borderId="3" xfId="0" applyFont="1" applyFill="1" applyBorder="1" applyAlignment="1">
      <alignment horizontal="left"/>
    </xf>
    <xf numFmtId="0" fontId="4" fillId="27" borderId="3" xfId="0" applyFont="1" applyFill="1" applyBorder="1" applyAlignment="1"/>
    <xf numFmtId="0" fontId="34" fillId="31" borderId="3" xfId="0" applyFont="1" applyFill="1" applyBorder="1" applyAlignment="1"/>
    <xf numFmtId="0" fontId="34" fillId="28" borderId="3" xfId="0" applyFont="1" applyFill="1" applyBorder="1" applyAlignment="1"/>
    <xf numFmtId="0" fontId="4" fillId="32" borderId="3" xfId="0" applyFont="1" applyFill="1" applyBorder="1" applyAlignment="1"/>
    <xf numFmtId="0" fontId="4" fillId="28" borderId="3" xfId="0" applyFont="1" applyFill="1" applyBorder="1" applyAlignment="1">
      <alignment horizontal="left" vertical="center"/>
    </xf>
    <xf numFmtId="0" fontId="34" fillId="28" borderId="3" xfId="0" applyFont="1" applyFill="1" applyBorder="1" applyAlignment="1">
      <alignment horizontal="center"/>
    </xf>
    <xf numFmtId="0" fontId="67" fillId="28" borderId="3" xfId="0" applyFont="1" applyFill="1" applyBorder="1" applyAlignment="1"/>
    <xf numFmtId="0" fontId="88" fillId="20" borderId="0" xfId="0" applyFont="1" applyFill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2"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docs.google.com/spreadsheets/d/14TgOOwbyjI3s4S7AB_BSiDyRRHL0UXpVVjV8h4mHIfQ/edit" TargetMode="External" /><Relationship Id="rId1827" Type="http://schemas.openxmlformats.org/officeDocument/2006/relationships/hyperlink" Target="https://docs.google.com/spreadsheets/d/1WPZhOLMbW81aFYwT4O10Gj0wr9UGfHvfitUIJZdFqKA/edit" TargetMode="External" /><Relationship Id="rId21" Type="http://schemas.openxmlformats.org/officeDocument/2006/relationships/hyperlink" Target="https://docs.google.com/spreadsheets/d/1i7CX0vgSPbSvI-QnD1cMFjF-WI1tUsZx8xw--B0R8w4/edit" TargetMode="External" /><Relationship Id="rId170" Type="http://schemas.openxmlformats.org/officeDocument/2006/relationships/hyperlink" Target="https://docs.google.com/spreadsheets/d/1qB_ulgFWN8TSIlOK-kU5fgzRKVl095k1T_JZTKKYBTk/edit" TargetMode="External" /><Relationship Id="rId268" Type="http://schemas.openxmlformats.org/officeDocument/2006/relationships/hyperlink" Target="https://docs.google.com/spreadsheets/d/1qFbh7DA5Ya_nUkECCXdEYc0rVJCpiMUPkCzcDs_pnuM/edit" TargetMode="External" /><Relationship Id="rId475" Type="http://schemas.openxmlformats.org/officeDocument/2006/relationships/hyperlink" Target="https://docs.google.com/spreadsheets/d/1iZevd40OPfXXFFJMKYgspGXn0ITDLc2GO5A0INLJtBo/edit" TargetMode="External" /><Relationship Id="rId682" Type="http://schemas.openxmlformats.org/officeDocument/2006/relationships/hyperlink" Target="https://docs.google.com/spreadsheets/d/1yRgZDAghd6sS_Ky2aQfn7yYx8GHR-ylfLfjl21WxWnI/edit" TargetMode="External" /><Relationship Id="rId128" Type="http://schemas.openxmlformats.org/officeDocument/2006/relationships/hyperlink" Target="https://docs.google.com/a/moe.gov.mv/spreadsheets/d/1snevlTNjXLkS1jx8SxRU5xYt2AhsUz7AHm3LYD8pipQ/edit?usp=sharing" TargetMode="External" /><Relationship Id="rId335" Type="http://schemas.openxmlformats.org/officeDocument/2006/relationships/hyperlink" Target="https://docs.google.com/spreadsheets/d/1KHdp0FvmEpdky75XPQ2pD26e3ah0WH_FfqRQUiqYqxA/edit" TargetMode="External" /><Relationship Id="rId542" Type="http://schemas.openxmlformats.org/officeDocument/2006/relationships/hyperlink" Target="https://docs.google.com/a/moe.gov.mv/spreadsheets/d/1oaYIrACwe8cK9aHn2EI5spbiTJhxenUTRX3BTwQKueY/edit?usp=sharing" TargetMode="External" /><Relationship Id="rId987" Type="http://schemas.openxmlformats.org/officeDocument/2006/relationships/hyperlink" Target="https://docs.google.com/spreadsheets/d/1m8MFIRF8dfqvJUncVF_TunX1D5kPvM-dfD9d3B4vv24/edit" TargetMode="External" /><Relationship Id="rId1172" Type="http://schemas.openxmlformats.org/officeDocument/2006/relationships/hyperlink" Target="https://docs.google.com/spreadsheets/d/1l9uPR0_9VXIpi5MPheerryi5OKyZlNZjNw7kYI-GiCc/edit" TargetMode="External" /><Relationship Id="rId402" Type="http://schemas.openxmlformats.org/officeDocument/2006/relationships/hyperlink" Target="https://docs.google.com/a/moe.gov.mv/spreadsheets/d/1eFXNviEH9gvgf43LTh-yNs64GFUTYWno5vb4bszJcXo/edit?usp=sharing" TargetMode="External" /><Relationship Id="rId847" Type="http://schemas.openxmlformats.org/officeDocument/2006/relationships/hyperlink" Target="https://docs.google.com/spreadsheets/d/1fUNPzj1we68IJyycMJgs59326XZRJ2_bh44RnVVZKic/edit" TargetMode="External" /><Relationship Id="rId1032" Type="http://schemas.openxmlformats.org/officeDocument/2006/relationships/hyperlink" Target="https://docs.google.com/spreadsheets/d/1Dx7fu14OMcMgYu4wetsbOwIcCYQLkQHW-ozZ6RLLCbg/edit" TargetMode="External" /><Relationship Id="rId1477" Type="http://schemas.openxmlformats.org/officeDocument/2006/relationships/hyperlink" Target="https://docs.google.com/spreadsheets/d/1FhQL9fD1lUaZ5J9b4ltf26xpilCR4oWLlKMrhizIWBA/edit" TargetMode="External" /><Relationship Id="rId1684" Type="http://schemas.openxmlformats.org/officeDocument/2006/relationships/hyperlink" Target="https://drive.google.com/open?id=1_f-LhCL-4_2Cgq-u3sK5NqJZYve6w6Un5Z1AeXFVbLo" TargetMode="External" /><Relationship Id="rId707" Type="http://schemas.openxmlformats.org/officeDocument/2006/relationships/hyperlink" Target="https://docs.google.com/spreadsheets/d/1-3CHXwaxmEvUNBAm7PZSu1BBx5Akwr3goEdVgBIHFmw/edit" TargetMode="External" /><Relationship Id="rId914" Type="http://schemas.openxmlformats.org/officeDocument/2006/relationships/hyperlink" Target="https://docs.google.com/spreadsheets/d/1TLN16lH70kLcIB7iwWRE7AV4mpznPfGmlMIuTd1Wjpg/edit" TargetMode="External" /><Relationship Id="rId1337" Type="http://schemas.openxmlformats.org/officeDocument/2006/relationships/hyperlink" Target="https://drive.google.com/open?id=1GtSD6loWEamhweF-wmkiVmiK8YVXHHiCiKX39tjVvhw" TargetMode="External" /><Relationship Id="rId1544" Type="http://schemas.openxmlformats.org/officeDocument/2006/relationships/hyperlink" Target="https://docs.google.com/spreadsheets/d/125eJSoF4ns7AenmPqLim4yqVewgOrQ9UPlBdyxg3MZc/edit" TargetMode="External" /><Relationship Id="rId1751" Type="http://schemas.openxmlformats.org/officeDocument/2006/relationships/hyperlink" Target="https://drive.google.com/open?id=1ubd3zARf7_P8-4MtuNnXQnlxkqHRjnCaPGJl8U7mRWw" TargetMode="External" /><Relationship Id="rId43" Type="http://schemas.openxmlformats.org/officeDocument/2006/relationships/hyperlink" Target="https://docs.google.com/spreadsheets/d/1FoJa5ijPsP2uAJdI_1MuSwlmixWZCEqQqvaizxrWEd8/edit" TargetMode="External" /><Relationship Id="rId1404" Type="http://schemas.openxmlformats.org/officeDocument/2006/relationships/hyperlink" Target="https://docs.google.com/spreadsheets/d/10OMpVAH3yE0xNB0YEqKPcwbKddSNJhIFNagLNhvCIfA/edit" TargetMode="External" /><Relationship Id="rId1611" Type="http://schemas.openxmlformats.org/officeDocument/2006/relationships/hyperlink" Target="https://docs.google.com/spreadsheets/d/1c0npxmmQqQI7mskLU7C2-cT6iaHunDLBoaI7c7Q0PQg/edit" TargetMode="External" /><Relationship Id="rId1849" Type="http://schemas.openxmlformats.org/officeDocument/2006/relationships/vmlDrawing" Target="../drawings/vmlDrawing1.vml" /><Relationship Id="rId192" Type="http://schemas.openxmlformats.org/officeDocument/2006/relationships/hyperlink" Target="https://drive.google.com/open?id=1IU7Ycz23znvB4d8RBP90t37Ok2u9u8GrjM_hj-y39Fc" TargetMode="External" /><Relationship Id="rId1709" Type="http://schemas.openxmlformats.org/officeDocument/2006/relationships/hyperlink" Target="https://docs.google.com/a/moe.gov.mv/spreadsheets/d/1ue9yGv73NN2M8dUiEnUt8raWBStSrtom-jTCf3K0AkI/edit?usp=sharing" TargetMode="External" /><Relationship Id="rId497" Type="http://schemas.openxmlformats.org/officeDocument/2006/relationships/hyperlink" Target="https://docs.google.com/spreadsheets/d/1XIhsYIwaLXRP3I8b-xSSj4oD4sOn1hDgOJoI1YNaQfU/edit" TargetMode="External" /><Relationship Id="rId357" Type="http://schemas.openxmlformats.org/officeDocument/2006/relationships/hyperlink" Target="https://docs.google.com/spreadsheets/d/19xeblZmVhuXbPGiWnDe9wqb6XYtRC3iTaXsieRfF_2A/edit" TargetMode="External" /><Relationship Id="rId1194" Type="http://schemas.openxmlformats.org/officeDocument/2006/relationships/hyperlink" Target="https://docs.google.com/a/moe.gov.mv/spreadsheets/d/1D2cXA0bEx3-EU_hx_bHk5DG2FzduoYG0cernsgPE5hw/edit?usp=sharing" TargetMode="External" /><Relationship Id="rId217" Type="http://schemas.openxmlformats.org/officeDocument/2006/relationships/hyperlink" Target="https://docs.google.com/spreadsheets/d/1wrICumhCAl0bEa_z-lTOILxUUwXeAh3LOrVgZWmFBoM/edit" TargetMode="External" /><Relationship Id="rId564" Type="http://schemas.openxmlformats.org/officeDocument/2006/relationships/hyperlink" Target="https://drive.google.com/open?id=1u2E65T6YNIHmhgyfE-HeDKqGkxkVGKUG9JZAXsOaNBU" TargetMode="External" /><Relationship Id="rId771" Type="http://schemas.openxmlformats.org/officeDocument/2006/relationships/hyperlink" Target="https://docs.google.com/spreadsheets/d/1kwB1Gtx1J8gX8pYKdd8Ccllr_SABhutJy2UHt-Hb1i4/edit" TargetMode="External" /><Relationship Id="rId869" Type="http://schemas.openxmlformats.org/officeDocument/2006/relationships/hyperlink" Target="https://docs.google.com/spreadsheets/d/1MnLFRpjXykZQ96uvHY7M81-QEemmyOL3faO5hE4CUa4/edit" TargetMode="External" /><Relationship Id="rId1499" Type="http://schemas.openxmlformats.org/officeDocument/2006/relationships/hyperlink" Target="https://docs.google.com/spreadsheets/d/1xa0YN8vFdXGdnP9PTEXHBmHyC36gD5yo2vidXV27tic/edit" TargetMode="External" /><Relationship Id="rId424" Type="http://schemas.openxmlformats.org/officeDocument/2006/relationships/hyperlink" Target="https://docs.google.com/spreadsheets/d/1ifl0dsLBP80nKt-3taWM_It1oAd-oZYDy4E2A9InV-c/edit" TargetMode="External" /><Relationship Id="rId631" Type="http://schemas.openxmlformats.org/officeDocument/2006/relationships/hyperlink" Target="https://drive.google.com/open?id=1XRahuCNPtFX3w3CkNdPNlzIP32mrSXqe2npqLUjyrTE" TargetMode="External" /><Relationship Id="rId729" Type="http://schemas.openxmlformats.org/officeDocument/2006/relationships/hyperlink" Target="https://docs.google.com/spreadsheets/d/1q6o11IrAQqva8-y4-OJoAqZS3PKWpSObVyBlem9GdwM/edit" TargetMode="External" /><Relationship Id="rId1054" Type="http://schemas.openxmlformats.org/officeDocument/2006/relationships/hyperlink" Target="https://docs.google.com/a/moe.gov.mv/spreadsheets/d/1O-hjg0vXZ3RF0ZOARDepxJjKWQAFm8OaxH7_V9KtqMo/edit?usp=sharing" TargetMode="External" /><Relationship Id="rId1261" Type="http://schemas.openxmlformats.org/officeDocument/2006/relationships/hyperlink" Target="https://docs.google.com/spreadsheets/d/1IyStq4LoOPyBKUsJ9waYJsi7yeeIoCN1JnFaRczJbEg/edit" TargetMode="External" /><Relationship Id="rId1359" Type="http://schemas.openxmlformats.org/officeDocument/2006/relationships/hyperlink" Target="https://docs.google.com/spreadsheets/d/1Y2UsZGLZX0jV4md5VbykFR8KIeTAUo1tYDR7veMneFA/edit" TargetMode="External" /><Relationship Id="rId936" Type="http://schemas.openxmlformats.org/officeDocument/2006/relationships/hyperlink" Target="https://docs.google.com/spreadsheets/d/1pryEXy0SqwOorBkoxvcbvn809CEztpkC9D20QWs32GI/edit" TargetMode="External" /><Relationship Id="rId1121" Type="http://schemas.openxmlformats.org/officeDocument/2006/relationships/hyperlink" Target="https://docs.google.com/spreadsheets/d/1JxSLuUcQ6XLawW2I_OkF_c7AYC5CDuibdGk8PWFfNM0/edit" TargetMode="External" /><Relationship Id="rId1219" Type="http://schemas.openxmlformats.org/officeDocument/2006/relationships/hyperlink" Target="https://docs.google.com/spreadsheets/d/1Pb8Hh8nJfRI1MTgR2DGTies8eeqwcUrXFPbsM4E2Z8A/edit" TargetMode="External" /><Relationship Id="rId1566" Type="http://schemas.openxmlformats.org/officeDocument/2006/relationships/hyperlink" Target="https://docs.google.com/spreadsheets/d/1TsZZ1e5HRGOa3eBr54AOQsJp5zxO20S1MIVX3ZOKtAg/edit" TargetMode="External" /><Relationship Id="rId1773" Type="http://schemas.openxmlformats.org/officeDocument/2006/relationships/hyperlink" Target="https://docs.google.com/spreadsheets/d/1oopOfqsyworKFUjSzWCDfOycMLEgFqNiUszwqWcnDm0/edit" TargetMode="External" /><Relationship Id="rId65" Type="http://schemas.openxmlformats.org/officeDocument/2006/relationships/hyperlink" Target="https://docs.google.com/spreadsheets/d/1gorlqEvI9aA2w8Y4am2R7RaL7MOSEoN3NmPQqZ0zTVo/edit" TargetMode="External" /><Relationship Id="rId1426" Type="http://schemas.openxmlformats.org/officeDocument/2006/relationships/hyperlink" Target="https://docs.google.com/spreadsheets/d/1ZaW8m59iq0l-TjrcBI2lHigC43qpt7WKp8TgN2q4wuo/edit" TargetMode="External" /><Relationship Id="rId1633" Type="http://schemas.openxmlformats.org/officeDocument/2006/relationships/hyperlink" Target="https://docs.google.com/a/moe.gov.mv/spreadsheets/d/1NA3z5G1M3W4rNO6POBE8cbXPmfX61eZMiZV4MbyW8Nw/edit?usp=sharing" TargetMode="External" /><Relationship Id="rId1840" Type="http://schemas.openxmlformats.org/officeDocument/2006/relationships/hyperlink" Target="https://docs.google.com/spreadsheets/d/1Eg8tlcZ5NsTt_hHEriQs5jI_L2K-b7u1jVgiE8Ucos4/edit" TargetMode="External" /><Relationship Id="rId1700" Type="http://schemas.openxmlformats.org/officeDocument/2006/relationships/hyperlink" Target="https://docs.google.com/spreadsheets/d/1u1CaAXghsBYQx4Fl8mrcv90GfTfXQ9QIDq7SfdA5PsA/edit" TargetMode="External" /><Relationship Id="rId281" Type="http://schemas.openxmlformats.org/officeDocument/2006/relationships/hyperlink" Target="https://docs.google.com/spreadsheets/d/1xMVH48G2HjbvVi-Yz85C77P4sBbJYiHkA-dkxtyOTvc/edit" TargetMode="External" /><Relationship Id="rId141" Type="http://schemas.openxmlformats.org/officeDocument/2006/relationships/hyperlink" Target="https://docs.google.com/spreadsheets/d/1dV8N0MLi_bbNyaEH6NtNRznAHgUFaY_N2_2umQluC-Y/edit" TargetMode="External" /><Relationship Id="rId379" Type="http://schemas.openxmlformats.org/officeDocument/2006/relationships/hyperlink" Target="https://docs.google.com/spreadsheets/d/1V5yxo8dgoIaCdBP-5iQO0S6RFnQZCSNs_OTLVIDLHjs/edit" TargetMode="External" /><Relationship Id="rId586" Type="http://schemas.openxmlformats.org/officeDocument/2006/relationships/hyperlink" Target="https://docs.google.com/spreadsheets/d/1_txOJ87X9ThO4CQLTXv7CBu08oPmpvn0MCCDsGWkasY/edit" TargetMode="External" /><Relationship Id="rId793" Type="http://schemas.openxmlformats.org/officeDocument/2006/relationships/hyperlink" Target="https://docs.google.com/spreadsheets/d/1IBi3noWnRc3YX_LKYlKEukl1FV6ku6sJTc291J9PhJ8/edit" TargetMode="External" /><Relationship Id="rId7" Type="http://schemas.openxmlformats.org/officeDocument/2006/relationships/hyperlink" Target="https://docs.google.com/spreadsheets/d/1E5O6r_u90BEoFiQGgoqfSIJL7zltgsrWBwRLrx0v7EY/edit" TargetMode="External" /><Relationship Id="rId239" Type="http://schemas.openxmlformats.org/officeDocument/2006/relationships/hyperlink" Target="https://docs.google.com/spreadsheets/d/1lKsxdWsjnxoaTcfUieruTzUK0UQ8rKFVRb41-jNO2j8/edit" TargetMode="External" /><Relationship Id="rId446" Type="http://schemas.openxmlformats.org/officeDocument/2006/relationships/hyperlink" Target="https://docs.google.com/spreadsheets/d/1FkVTvqXzmclK63rtoE1fMA0bpAef304HqT8CiE7X_Uk/edit" TargetMode="External" /><Relationship Id="rId653" Type="http://schemas.openxmlformats.org/officeDocument/2006/relationships/hyperlink" Target="https://docs.google.com/spreadsheets/d/1MEEEy1cPKtulCwS5oB-fERqp7-iW9jMpHdGrufzXKQA/edit" TargetMode="External" /><Relationship Id="rId1076" Type="http://schemas.openxmlformats.org/officeDocument/2006/relationships/hyperlink" Target="https://docs.google.com/spreadsheets/d/17upqln5b8fenajDdZTfHjbZD6BX2m8q7pfWhCnTHHQ4/edit" TargetMode="External" /><Relationship Id="rId1283" Type="http://schemas.openxmlformats.org/officeDocument/2006/relationships/hyperlink" Target="https://docs.google.com/spreadsheets/d/1xwfWDHnNKet5MfXd1QDIMby4zxIvuHGPE18qY6MzV0Y/edit" TargetMode="External" /><Relationship Id="rId1490" Type="http://schemas.openxmlformats.org/officeDocument/2006/relationships/hyperlink" Target="https://docs.google.com/spreadsheets/d/1i9ODHXoiE-aiz3hgi_JwElj6r-hU2i5_lSoqfDn9SDA/edit" TargetMode="External" /><Relationship Id="rId306" Type="http://schemas.openxmlformats.org/officeDocument/2006/relationships/hyperlink" Target="https://drive.google.com/open?id=1Bv8PI0wSQPixHFBe2idd7qDDEPKAxFTeIp4aL7Itc10" TargetMode="External" /><Relationship Id="rId860" Type="http://schemas.openxmlformats.org/officeDocument/2006/relationships/hyperlink" Target="https://docs.google.com/spreadsheets/d/1J5kgVKR6UEm3DRRHymncYwb2-oLK5OksdESMWrKFw4I/edit" TargetMode="External" /><Relationship Id="rId958" Type="http://schemas.openxmlformats.org/officeDocument/2006/relationships/hyperlink" Target="https://docs.google.com/a/moe.gov.mv/spreadsheets/d/1n_23WoxIRWfYGmt6MuuJTMQU0NgsjHPnuTM4UyZSvqU/edit?usp=drive_web" TargetMode="External" /><Relationship Id="rId1143" Type="http://schemas.openxmlformats.org/officeDocument/2006/relationships/hyperlink" Target="https://docs.google.com/spreadsheets/d/15tBzX7t_EyBakUhtRq9jCQ5de0fV92GugLu7a3qGcYA/edit" TargetMode="External" /><Relationship Id="rId1588" Type="http://schemas.openxmlformats.org/officeDocument/2006/relationships/hyperlink" Target="https://docs.google.com/a/moe.gov.mv/spreadsheets/d/1zU7Q7t7bMMqSRmbzVPLKExTTSRHsFHag16igwREmZQc/edit?usp=sharing" TargetMode="External" /><Relationship Id="rId1795" Type="http://schemas.openxmlformats.org/officeDocument/2006/relationships/hyperlink" Target="https://docs.google.com/spreadsheets/d/13k_339_c0aAhe2AJL5HdoTDyLE6yEwwyDuld_ikKK_E/edit" TargetMode="External" /><Relationship Id="rId87" Type="http://schemas.openxmlformats.org/officeDocument/2006/relationships/hyperlink" Target="https://docs.google.com/spreadsheets/d/11OV4lZQCQx6ULBq9DFfPHRYK7NvCPWwCpM4LhE4nlWA/edit" TargetMode="External" /><Relationship Id="rId513" Type="http://schemas.openxmlformats.org/officeDocument/2006/relationships/hyperlink" Target="https://docs.google.com/a/moe.gov.mv/spreadsheets/d/1dslQRqdEqSd-KbeCSr2TgRqhDrLJw06Ipd-CB9Yiung/edit?usp=sharing" TargetMode="External" /><Relationship Id="rId720" Type="http://schemas.openxmlformats.org/officeDocument/2006/relationships/hyperlink" Target="https://docs.google.com/spreadsheets/d/1b3lMwkZstoQLzhcX0v__Hwytkq890fAaT1AQBtgL4yo/edit" TargetMode="External" /><Relationship Id="rId818" Type="http://schemas.openxmlformats.org/officeDocument/2006/relationships/hyperlink" Target="https://docs.google.com/spreadsheets/d/1yLiXO38yepPJlQpN69QqQKk0W2BKgPFFNkYXskPN1ss/edit" TargetMode="External" /><Relationship Id="rId1350" Type="http://schemas.openxmlformats.org/officeDocument/2006/relationships/hyperlink" Target="https://docs.google.com/spreadsheets/d/1fJl05nAfJ_DzvmqRgiNXnbNgoY29-0cxsftsJc_TwPg/edit" TargetMode="External" /><Relationship Id="rId1448" Type="http://schemas.openxmlformats.org/officeDocument/2006/relationships/hyperlink" Target="https://docs.google.com/spreadsheets/d/1MtXSiV_RZhOiICQreScof63Lt73Y8Whr58gA8mzxy1w/edit" TargetMode="External" /><Relationship Id="rId1655" Type="http://schemas.openxmlformats.org/officeDocument/2006/relationships/hyperlink" Target="https://drive.google.com/open?id=1hjyIXeBtiAuKYW3IBn9f70OD9s9DzQXL5kBk_gUzDv8" TargetMode="External" /><Relationship Id="rId1003" Type="http://schemas.openxmlformats.org/officeDocument/2006/relationships/hyperlink" Target="https://docs.google.com/spreadsheets/d/1BW0mQL_z2v2HvtsK2bNrImA2-8pe2anM2X0RbboGqXk/edit" TargetMode="External" /><Relationship Id="rId1210" Type="http://schemas.openxmlformats.org/officeDocument/2006/relationships/hyperlink" Target="https://docs.google.com/spreadsheets/d/1Hyk0gdYrtpZLAikhqLtMoEiN1F2kTNIwZ-TGeDxeqi4/edit" TargetMode="External" /><Relationship Id="rId1308" Type="http://schemas.openxmlformats.org/officeDocument/2006/relationships/hyperlink" Target="https://docs.google.com/spreadsheets/d/1XnSGGnNoZIWTezE-9jp4D5P3a0Z0MoEnV9m4GuVbtKg/edit" TargetMode="External" /><Relationship Id="rId1515" Type="http://schemas.openxmlformats.org/officeDocument/2006/relationships/hyperlink" Target="https://docs.google.com/spreadsheets/d/1M5v2xiFOccwBSauDKDgdUvmfABYBpf4jF2SY22EItoQ/edit" TargetMode="External" /><Relationship Id="rId1722" Type="http://schemas.openxmlformats.org/officeDocument/2006/relationships/hyperlink" Target="https://docs.google.com/spreadsheets/d/1BIgUYDil3eZQZX0fye4ZH-bW1oouoRFUff7lX-_1sLc/edit" TargetMode="External" /><Relationship Id="rId14" Type="http://schemas.openxmlformats.org/officeDocument/2006/relationships/hyperlink" Target="https://docs.google.com/spreadsheets/d/1DIj1eR79k8F2N9horiDndvOwyEsn-P-DYIbc_dapdeY/edit" TargetMode="External" /><Relationship Id="rId163" Type="http://schemas.openxmlformats.org/officeDocument/2006/relationships/hyperlink" Target="https://docs.google.com/spreadsheets/d/15vBhK4nq6LmgeggG2XW-e5EWVwdS_pCOveXW74BOGvQ/edit" TargetMode="External" /><Relationship Id="rId370" Type="http://schemas.openxmlformats.org/officeDocument/2006/relationships/hyperlink" Target="https://docs.google.com/spreadsheets/d/1YFw62iJ3WbuF2e4j_i8IGod8LN4XngwuRkYsUaX8hbk/edit" TargetMode="External" /><Relationship Id="rId230" Type="http://schemas.openxmlformats.org/officeDocument/2006/relationships/hyperlink" Target="https://docs.google.com/spreadsheets/d/1rMi5-gxQLKdNIWJcc82jlhJp98_5A86YQjoRKsIo0ds/edit" TargetMode="External" /><Relationship Id="rId468" Type="http://schemas.openxmlformats.org/officeDocument/2006/relationships/hyperlink" Target="https://docs.google.com/spreadsheets/d/1DH6x8fWKG2Y5VGYT1JymBgyIztNPXkVJNuOJUAp3fp8/edit" TargetMode="External" /><Relationship Id="rId675" Type="http://schemas.openxmlformats.org/officeDocument/2006/relationships/hyperlink" Target="https://docs.google.com/spreadsheets/d/103EEAFf8wMgYMPDdLKRWVKFLu5EPps6PeJM_CY0reRU/edit" TargetMode="External" /><Relationship Id="rId882" Type="http://schemas.openxmlformats.org/officeDocument/2006/relationships/hyperlink" Target="https://drive.google.com/open?id=10Q963XrySbDpFrB0wyNBGt-52KJ-5OnCxd9eCmkyXIc" TargetMode="External" /><Relationship Id="rId1098" Type="http://schemas.openxmlformats.org/officeDocument/2006/relationships/hyperlink" Target="https://docs.google.com/spreadsheets/d/18tXADCHYmdArl_5_0-0-khGGrGVS0dEAV3FdYU9pzgY/edit" TargetMode="External" /><Relationship Id="rId328" Type="http://schemas.openxmlformats.org/officeDocument/2006/relationships/hyperlink" Target="https://docs.google.com/spreadsheets/d/1l-YaazyddzP4D_WIoIfcVF43wyetFY2xx2GlNDGHzYE/edit" TargetMode="External" /><Relationship Id="rId535" Type="http://schemas.openxmlformats.org/officeDocument/2006/relationships/hyperlink" Target="https://drive.google.com/open?id=0BwL_DHCqQHVWWjQ4U1JoZTlSWlU" TargetMode="External" /><Relationship Id="rId742" Type="http://schemas.openxmlformats.org/officeDocument/2006/relationships/hyperlink" Target="https://docs.google.com/spreadsheets/d/1UGJRzdu00uCHj4UfHEZItzDUBAyesQC3Yj02-c-MMyo/edit" TargetMode="External" /><Relationship Id="rId1165" Type="http://schemas.openxmlformats.org/officeDocument/2006/relationships/hyperlink" Target="https://docs.google.com/spreadsheets/d/1bTA9O2eCkg7Qme5CjZe_xKRmtJEk0_l16Am1qCIMtqg/edit" TargetMode="External" /><Relationship Id="rId1372" Type="http://schemas.openxmlformats.org/officeDocument/2006/relationships/hyperlink" Target="https://docs.google.com/spreadsheets/d/1M2Rg7OVoXVxLgWcLl9FuX9T4hr5dPjnke9F06JBNnR0/edit" TargetMode="External" /><Relationship Id="rId602" Type="http://schemas.openxmlformats.org/officeDocument/2006/relationships/hyperlink" Target="https://docs.google.com/spreadsheets/d/1IQLV41YzxBk5EnO9_IATGZ1SIUD4yfBz41klLE7xHdE/edit" TargetMode="External" /><Relationship Id="rId1025" Type="http://schemas.openxmlformats.org/officeDocument/2006/relationships/hyperlink" Target="https://docs.google.com/spreadsheets/d/1o9G1Fbih0dReu5PEAvGePcilk_3CmTlBrmYAYH3sxm0/edit" TargetMode="External" /><Relationship Id="rId1232" Type="http://schemas.openxmlformats.org/officeDocument/2006/relationships/hyperlink" Target="https://docs.google.com/spreadsheets/d/1c1xXPAw61IyhrYTr1I9RgwWyjxsVUff754jJxufF1Co/edit" TargetMode="External" /><Relationship Id="rId1677" Type="http://schemas.openxmlformats.org/officeDocument/2006/relationships/hyperlink" Target="https://docs.google.com/spreadsheets/d/1rqrhiDTNB8UPwK-hg9oS0fMVMdaYu_5_vzEwFp9BEXQ/edit" TargetMode="External" /><Relationship Id="rId907" Type="http://schemas.openxmlformats.org/officeDocument/2006/relationships/hyperlink" Target="https://docs.google.com/spreadsheets/d/192VDHriNoSmKunFp4P1SAgHmQNVsZ9OopOp7uW99cHQ/edit" TargetMode="External" /><Relationship Id="rId1537" Type="http://schemas.openxmlformats.org/officeDocument/2006/relationships/hyperlink" Target="https://drive.google.com/open?id=1I4EDIpXtmYaeHpUNyNzzmZ_oRsCQEwAcmG3RNESfX-g" TargetMode="External" /><Relationship Id="rId1744" Type="http://schemas.openxmlformats.org/officeDocument/2006/relationships/hyperlink" Target="https://docs.google.com/spreadsheets/d/1hjIYYtEOUMulwM3Mr-squSiPK0U2LC3kpVb26DM0dqM/edit" TargetMode="External" /><Relationship Id="rId36" Type="http://schemas.openxmlformats.org/officeDocument/2006/relationships/hyperlink" Target="https://docs.google.com/spreadsheets/d/1bv7ZwgyQX8NrUqlu8VmmSTCYnmPYi5GpiyNZGRAmK6Y/edit" TargetMode="External" /><Relationship Id="rId1604" Type="http://schemas.openxmlformats.org/officeDocument/2006/relationships/hyperlink" Target="https://docs.google.com/spreadsheets/d/1cTm7HuPEd4QvFjS_MuI3iQFojqk0H4wtkDqZqleb5R8/edit" TargetMode="External" /><Relationship Id="rId185" Type="http://schemas.openxmlformats.org/officeDocument/2006/relationships/hyperlink" Target="https://docs.google.com/a/moe.gov.mv/spreadsheets/d/1YoPOZb8aaoBIe85kPfmMrc99wjYFsubkYCNCL7Fqu2A/edit?usp=sharing" TargetMode="External" /><Relationship Id="rId1811" Type="http://schemas.openxmlformats.org/officeDocument/2006/relationships/hyperlink" Target="https://docs.google.com/spreadsheets/d/1mMLxQVmVdyrDUym8HzPzfYJJ_YVCKr9mm_71FWuLccc/edit?ts=575faf51" TargetMode="External" /><Relationship Id="rId392" Type="http://schemas.openxmlformats.org/officeDocument/2006/relationships/hyperlink" Target="https://docs.google.com/spreadsheets/d/1xS8LKk8FUwTC0WtTpFuO2fEDgJs6PyxfvAFAPaqM7SU/edit" TargetMode="External" /><Relationship Id="rId697" Type="http://schemas.openxmlformats.org/officeDocument/2006/relationships/hyperlink" Target="https://docs.google.com/spreadsheets/d/1Y1Z7VMb2mcIXhhlyRLiywt3BsXfT02uZvEtkUK3l6OI/edit" TargetMode="External" /><Relationship Id="rId252" Type="http://schemas.openxmlformats.org/officeDocument/2006/relationships/hyperlink" Target="https://docs.google.com/spreadsheets/d/1HhJOQyAs2jtxf1_mJ_bGdjbE216MyLf1MGa0yRmmW0g/edit" TargetMode="External" /><Relationship Id="rId1187" Type="http://schemas.openxmlformats.org/officeDocument/2006/relationships/hyperlink" Target="https://docs.google.com/spreadsheets/d/1NWFv0YiVlflGrhPLWNsKA8alUVhM6Ji6DNl7DkWqUrY/edit" TargetMode="External" /><Relationship Id="rId112" Type="http://schemas.openxmlformats.org/officeDocument/2006/relationships/hyperlink" Target="https://docs.google.com/spreadsheets/d/1Nv2KvmOQUILfbDt4xZosKD2HzVT5fMHTNemgqSX_2cs/edit" TargetMode="External" /><Relationship Id="rId557" Type="http://schemas.openxmlformats.org/officeDocument/2006/relationships/hyperlink" Target="https://docs.google.com/spreadsheets/d/1pOYq-g3zcwjmMlg915URvXQwAqvgHHRmxIoCXO0Ngvg/edit" TargetMode="External" /><Relationship Id="rId764" Type="http://schemas.openxmlformats.org/officeDocument/2006/relationships/hyperlink" Target="https://docs.google.com/spreadsheets/d/1tbxFf5IWSrKKi8iKbBZ9V1rQanOMOQdBIo_GiTY6iI4/edit" TargetMode="External" /><Relationship Id="rId971" Type="http://schemas.openxmlformats.org/officeDocument/2006/relationships/hyperlink" Target="https://docs.google.com/a/moe.gov.mv/spreadsheets/d/1O5LJw9UYdZ_BhJqAS_kYIj8mLDMToOU3Fl65g4Uwh2k/edit?usp=sharing" TargetMode="External" /><Relationship Id="rId1394" Type="http://schemas.openxmlformats.org/officeDocument/2006/relationships/hyperlink" Target="https://docs.google.com/spreadsheets/d/1KXxJMndDxHlUlfCsKXi0vDmH7lnmCPnVmxG9XvP5PqI/edit" TargetMode="External" /><Relationship Id="rId1699" Type="http://schemas.openxmlformats.org/officeDocument/2006/relationships/hyperlink" Target="https://docs.google.com/spreadsheets/d/1qSqdjnpUI3qaYNgZWVQ3H0X43VG-g1a62kvla9cqv0c/edit" TargetMode="External" /><Relationship Id="rId417" Type="http://schemas.openxmlformats.org/officeDocument/2006/relationships/hyperlink" Target="https://drive.google.com/open?id=1YoHyxDPcHotEK4J2obnqAHl14uAxgZpRp8mPL2oWj2A" TargetMode="External" /><Relationship Id="rId624" Type="http://schemas.openxmlformats.org/officeDocument/2006/relationships/hyperlink" Target="https://docs.google.com/spreadsheets/d/16jpE8_Ec6q-RW-yAFTLBU-eQgbLmQUROyeXMOV2mgxs/edit" TargetMode="External" /><Relationship Id="rId831" Type="http://schemas.openxmlformats.org/officeDocument/2006/relationships/hyperlink" Target="https://docs.google.com/spreadsheets/d/1txUKFItq8GIFWrZYiG3-aravZeqPxfNYE8n6rMdir6g/edit" TargetMode="External" /><Relationship Id="rId1047" Type="http://schemas.openxmlformats.org/officeDocument/2006/relationships/hyperlink" Target="https://docs.google.com/spreadsheets/d/1PN54Qodb9QRgTPVrhFGHcH7CJzryxeU9_xb9LdrRKbQ/edit" TargetMode="External" /><Relationship Id="rId1254" Type="http://schemas.openxmlformats.org/officeDocument/2006/relationships/hyperlink" Target="https://docs.google.com/spreadsheets/d/1PJBOMASfbZB4WjuUp_hUjjy-p2dnpW8_P1LlIGEBhrQ/edit" TargetMode="External" /><Relationship Id="rId1461" Type="http://schemas.openxmlformats.org/officeDocument/2006/relationships/hyperlink" Target="https://docs.google.com/a/moe.gov.mv/spreadsheets/d/1kLp3rh1r5Xd8Ivl6TEVnIBxzU-g9SnmG7xy2HiU2YvA/edit?usp=sharing" TargetMode="External" /><Relationship Id="rId929" Type="http://schemas.openxmlformats.org/officeDocument/2006/relationships/hyperlink" Target="https://docs.google.com/spreadsheets/d/1-9kUSLhkaCkozHcMCeWVzLSfzHReydv6cYCzQ3woavM/edit" TargetMode="External" /><Relationship Id="rId1114" Type="http://schemas.openxmlformats.org/officeDocument/2006/relationships/hyperlink" Target="https://drive.google.com/open?id=1lckAIsmIwfo_qyL_X05Ax3-urau-EAP7eOu0e4JCJNo" TargetMode="External" /><Relationship Id="rId1321" Type="http://schemas.openxmlformats.org/officeDocument/2006/relationships/hyperlink" Target="https://docs.google.com/spreadsheets/d/1tnnkH4qCkkB-5CsttET8VdRDUfdyghdpTQqHO_Wy_Gw/edit" TargetMode="External" /><Relationship Id="rId1559" Type="http://schemas.openxmlformats.org/officeDocument/2006/relationships/hyperlink" Target="https://drive.google.com/open?id=13_R2h8i2O4tdA2JvgWuvPxPolQn4lUNGwnXu2RCaAjU" TargetMode="External" /><Relationship Id="rId1766" Type="http://schemas.openxmlformats.org/officeDocument/2006/relationships/hyperlink" Target="https://docs.google.com/spreadsheets/d/1bw94vGAm8ttDtmTwghI-feaSFShENPM3Pb1ylGZDnx8/edit" TargetMode="External" /><Relationship Id="rId58" Type="http://schemas.openxmlformats.org/officeDocument/2006/relationships/hyperlink" Target="https://docs.google.com/spreadsheets/d/13Mf1ufPmKBJZdQ9LPEu0VkEqsna70XyL4EN-fhzCzAQ/edit" TargetMode="External" /><Relationship Id="rId1419" Type="http://schemas.openxmlformats.org/officeDocument/2006/relationships/hyperlink" Target="https://docs.google.com/spreadsheets/d/1w06dPcmNcckklhszLm_7a9GS1JY9nfY8Q95OmRLz8bE/edit" TargetMode="External" /><Relationship Id="rId1626" Type="http://schemas.openxmlformats.org/officeDocument/2006/relationships/hyperlink" Target="https://docs.google.com/spreadsheets/d/1aFzyKgl_5yy-aYnKlkTwLIoLcJBzCdzZDMB90vN3Ik0/edit" TargetMode="External" /><Relationship Id="rId1833" Type="http://schemas.openxmlformats.org/officeDocument/2006/relationships/hyperlink" Target="https://docs.google.com/a/moe.gov.mv/spreadsheets/d/1S-wFgvaGVydu4BZoiAuwOrhuO-FMLsTQDaTQA5lr9lw/edit?usp=sharing" TargetMode="External" /><Relationship Id="rId274" Type="http://schemas.openxmlformats.org/officeDocument/2006/relationships/hyperlink" Target="https://drive.google.com/open?id=17BpHFqO5jOfkz7hUmqzIKEkjsKodXsuv03LTK0C1rBY" TargetMode="External" /><Relationship Id="rId481" Type="http://schemas.openxmlformats.org/officeDocument/2006/relationships/hyperlink" Target="https://docs.google.com/spreadsheets/d/1X0o2pQocTs_0QUE1LQTBhFNBJ_AHWTqWKwdD9OOLYRg/edit" TargetMode="External" /><Relationship Id="rId134" Type="http://schemas.openxmlformats.org/officeDocument/2006/relationships/hyperlink" Target="https://docs.google.com/spreadsheets/d/1yLQwNFHzqu5w3KNu-1GqAXATVc_cP9OBnJHSPlhZEH8/edit" TargetMode="External" /><Relationship Id="rId579" Type="http://schemas.openxmlformats.org/officeDocument/2006/relationships/hyperlink" Target="https://docs.google.com/spreadsheets/d/1qA7iF4c8_9gLKeEana_t_XWUkplTPyfvUwww8KFVNaA/edit" TargetMode="External" /><Relationship Id="rId786" Type="http://schemas.openxmlformats.org/officeDocument/2006/relationships/hyperlink" Target="https://docs.google.com/spreadsheets/d/1g52F0nsNj4O8LTb3YC4vX_ljHsz7eYs_UlhxYDjkxFU/edit" TargetMode="External" /><Relationship Id="rId993" Type="http://schemas.openxmlformats.org/officeDocument/2006/relationships/hyperlink" Target="https://docs.google.com/spreadsheets/d/1-2ZGGHr_xootYrPTNuzVV5K8tS3NtqIEdyEF7H8uvuc/edit" TargetMode="External" /><Relationship Id="rId341" Type="http://schemas.openxmlformats.org/officeDocument/2006/relationships/hyperlink" Target="https://docs.google.com/spreadsheets/d/1sOeU_8ICY6I68jYOGggd4yARn_OqDuU8baGeJBJl0OQ/edit" TargetMode="External" /><Relationship Id="rId439" Type="http://schemas.openxmlformats.org/officeDocument/2006/relationships/hyperlink" Target="https://docs.google.com/spreadsheets/d/1Mz6Td0bMOIafJDEpzSPU7G1MU-dPxAPe5octlZ0JMfs/edit" TargetMode="External" /><Relationship Id="rId646" Type="http://schemas.openxmlformats.org/officeDocument/2006/relationships/hyperlink" Target="https://docs.google.com/spreadsheets/d/1oW-vo71RU-iqdpAbxTh3Db-4mbqsWa-GuuXyDE2rSY4/edit" TargetMode="External" /><Relationship Id="rId1069" Type="http://schemas.openxmlformats.org/officeDocument/2006/relationships/hyperlink" Target="https://docs.google.com/spreadsheets/d/1YXdL9U-7Xuyg_p0DJZNGTC7pkHxSg-GMb-I8mhy4iN0/edit" TargetMode="External" /><Relationship Id="rId1276" Type="http://schemas.openxmlformats.org/officeDocument/2006/relationships/hyperlink" Target="https://docs.google.com/spreadsheets/d/1vc4dBcLJWXu-2aAapKIt1GxGeTvOPKVsv9A8T9aQHQw/edit" TargetMode="External" /><Relationship Id="rId1483" Type="http://schemas.openxmlformats.org/officeDocument/2006/relationships/hyperlink" Target="https://docs.google.com/spreadsheets/d/1XMmjfqfiobQvP7Y-Du3f76Q4zWDcytDBFpOgo6oPb-g/edit" TargetMode="External" /><Relationship Id="rId201" Type="http://schemas.openxmlformats.org/officeDocument/2006/relationships/hyperlink" Target="https://docs.google.com/spreadsheets/d/1qTV_EcEyqcEbQmexc2djxKpREFsILpdSd0cEJ0tJws4/edit" TargetMode="External" /><Relationship Id="rId506" Type="http://schemas.openxmlformats.org/officeDocument/2006/relationships/hyperlink" Target="https://docs.google.com/spreadsheets/d/1cnQSXV8mUiSOxeWKk3Y04P7pcOKgFGMlqbeWTml4Ssc/edit" TargetMode="External" /><Relationship Id="rId853" Type="http://schemas.openxmlformats.org/officeDocument/2006/relationships/hyperlink" Target="https://docs.google.com/spreadsheets/d/1J3hrESNF6m6iMRHB60n8ZceSy20DJ7ybds1bwD3h-rk/edit" TargetMode="External" /><Relationship Id="rId1136" Type="http://schemas.openxmlformats.org/officeDocument/2006/relationships/hyperlink" Target="https://docs.google.com/spreadsheets/d/12SRH9l9sBaOzd3NNdirw45ABCKJQO1Du0W_9puRbUg0/edit" TargetMode="External" /><Relationship Id="rId1690" Type="http://schemas.openxmlformats.org/officeDocument/2006/relationships/hyperlink" Target="https://drive.google.com/open?id=1S3ckx-QYNzVfnsHqEYRvQ_Dh-Jwy5tFTwmizYisDmpo" TargetMode="External" /><Relationship Id="rId1788" Type="http://schemas.openxmlformats.org/officeDocument/2006/relationships/hyperlink" Target="https://docs.google.com/spreadsheets/d/1kE4g53HlnAu4ZHlUvxg3CSvTJ_gb0O_yEQofcrpxt1A/edit" TargetMode="External" /><Relationship Id="rId713" Type="http://schemas.openxmlformats.org/officeDocument/2006/relationships/hyperlink" Target="https://docs.google.com/spreadsheets/d/14B9Y_HhZNuVaaHfIhId09kOsMncCrJIrftMbfTu-U_I/edit" TargetMode="External" /><Relationship Id="rId920" Type="http://schemas.openxmlformats.org/officeDocument/2006/relationships/hyperlink" Target="https://docs.google.com/a/moe.gov.mv/spreadsheets/d/1TOR6LAws58ikD2y8Y1-KYd4q5wTadHKS38FTzlOM44k/edit?usp=sharing" TargetMode="External" /><Relationship Id="rId1343" Type="http://schemas.openxmlformats.org/officeDocument/2006/relationships/hyperlink" Target="https://docs.google.com/spreadsheets/d/1l5r-vcRodKioqHdxYZNB6elczqmNHKp043pziXUbegU/edit" TargetMode="External" /><Relationship Id="rId1550" Type="http://schemas.openxmlformats.org/officeDocument/2006/relationships/hyperlink" Target="https://drive.google.com/open?id=1jXSaRBdJtauecIYIOUe8bdfibtjOMqHSuOhOqvdxE0Y" TargetMode="External" /><Relationship Id="rId1648" Type="http://schemas.openxmlformats.org/officeDocument/2006/relationships/hyperlink" Target="https://drive.google.com/open?id=16-_h1j0gSXC30lK_36mnuKjSTHVYATwn6oadu1IYaV8" TargetMode="External" /><Relationship Id="rId1203" Type="http://schemas.openxmlformats.org/officeDocument/2006/relationships/hyperlink" Target="https://docs.google.com/spreadsheets/d/14YJYJnemPznhe6oUwcRidwsP-UywR4qehPj7HoBZ9bM/edit" TargetMode="External" /><Relationship Id="rId1410" Type="http://schemas.openxmlformats.org/officeDocument/2006/relationships/hyperlink" Target="https://docs.google.com/spreadsheets/d/1mLu3xzssZd0nhnvBxsERMdEKZhPQArfEO9Ynr9yxAbc/edit" TargetMode="External" /><Relationship Id="rId1508" Type="http://schemas.openxmlformats.org/officeDocument/2006/relationships/hyperlink" Target="https://docs.google.com/a/moe.gov.mv/spreadsheets/d/1JULrv6jSWzj08gYgQGV9CDvpjPzP_TXgbTZ7WjpS4MA/edit?usp=sharing" TargetMode="External" /><Relationship Id="rId1715" Type="http://schemas.openxmlformats.org/officeDocument/2006/relationships/hyperlink" Target="https://docs.google.com/spreadsheets/d/1oXzP06CMKnt1CnWeupL_-LZ2emE1qNh9eKlhvoycb-4/edit" TargetMode="External" /><Relationship Id="rId296" Type="http://schemas.openxmlformats.org/officeDocument/2006/relationships/hyperlink" Target="https://docs.google.com/spreadsheets/d/15gndJCuKMGoTLYAj_8Q2aKSBZP6s9UZhyeUNkZTlZmE/edit" TargetMode="External" /><Relationship Id="rId156" Type="http://schemas.openxmlformats.org/officeDocument/2006/relationships/hyperlink" Target="https://docs.google.com/a/afeefuddin.edu.mv/spreadsheets/d/1MjE9iaeUirlWPzJuIYCcJ7jr_pTGiD7mF1sDN0WGEn4/edit?usp=sharing" TargetMode="External" /><Relationship Id="rId363" Type="http://schemas.openxmlformats.org/officeDocument/2006/relationships/hyperlink" Target="https://docs.google.com/spreadsheets/d/1RU0o0qUhRC58wgamXjQnzQ2pRuTWFZj3yAby0zEmvFw/edit" TargetMode="External" /><Relationship Id="rId570" Type="http://schemas.openxmlformats.org/officeDocument/2006/relationships/hyperlink" Target="https://docs.google.com/spreadsheets/d/1L8ngx94P0ZdZB0Z87DXgWzHD6P07RNq-B1gHy1YzNyI/edit" TargetMode="External" /><Relationship Id="rId223" Type="http://schemas.openxmlformats.org/officeDocument/2006/relationships/hyperlink" Target="https://drive.google.com/open?id=1GWrnLTP7nYj-eiJ7edN43-acOMZp8npCZJUC0iKbUSY" TargetMode="External" /><Relationship Id="rId430" Type="http://schemas.openxmlformats.org/officeDocument/2006/relationships/hyperlink" Target="https://docs.google.com/spreadsheets/d/1QLoxXOJ4Y1EzEjCUXQ75e5FuKJeLiWWLM7mZEoyMlUU/edit" TargetMode="External" /><Relationship Id="rId668" Type="http://schemas.openxmlformats.org/officeDocument/2006/relationships/hyperlink" Target="https://docs.google.com/spreadsheets/d/1n4aXlazfVicZ9FaS7W0PUNNpQ-QXifmTk7bhhUWxMNU/edit" TargetMode="External" /><Relationship Id="rId875" Type="http://schemas.openxmlformats.org/officeDocument/2006/relationships/hyperlink" Target="https://docs.google.com/spreadsheets/d/1kAokoo6GN7U4b0Z6mcCqRl2plfWm2a4calylSqs8l6c/edit" TargetMode="External" /><Relationship Id="rId1060" Type="http://schemas.openxmlformats.org/officeDocument/2006/relationships/hyperlink" Target="https://docs.google.com/spreadsheets/d/1vKx3_5LiOTQR_T63S9fdzO-AaWzNPrJLgiXwi-1n51I/edit" TargetMode="External" /><Relationship Id="rId1298" Type="http://schemas.openxmlformats.org/officeDocument/2006/relationships/hyperlink" Target="https://docs.google.com/spreadsheets/d/1QSah8zq0dW_oIOpssOyyXg7km8tzDR31CY7R7fHoARc/edit" TargetMode="External" /><Relationship Id="rId528" Type="http://schemas.openxmlformats.org/officeDocument/2006/relationships/hyperlink" Target="https://docs.google.com/spreadsheets/d/1g7LjC1VMmoFP8g3vTaSMBwMdLzge61q2leeB8Bk-G6Q/edit" TargetMode="External" /><Relationship Id="rId735" Type="http://schemas.openxmlformats.org/officeDocument/2006/relationships/hyperlink" Target="https://docs.google.com/spreadsheets/d/1zlgo2uLJ0bxHxpXqt182cQFSAmD9bdjDMLVHg6OMqdA/edit" TargetMode="External" /><Relationship Id="rId942" Type="http://schemas.openxmlformats.org/officeDocument/2006/relationships/hyperlink" Target="https://docs.google.com/spreadsheets/d/1zw9KOGrh2k5BsaDtNcfc2CN6j-lQyzzyu9L98dxwZaQ/edit" TargetMode="External" /><Relationship Id="rId1158" Type="http://schemas.openxmlformats.org/officeDocument/2006/relationships/hyperlink" Target="https://docs.google.com/spreadsheets/d/1grAB8CHvmu5inP4hp8QtR1mo8Vk6fSXOWca5RMDwjwQ/edit" TargetMode="External" /><Relationship Id="rId1365" Type="http://schemas.openxmlformats.org/officeDocument/2006/relationships/hyperlink" Target="https://docs.google.com/spreadsheets/d/1uswLR232cDfoEaigINTSrsY9OSCRKWMnNG2iwomzrGk/edit" TargetMode="External" /><Relationship Id="rId1572" Type="http://schemas.openxmlformats.org/officeDocument/2006/relationships/hyperlink" Target="https://docs.google.com/spreadsheets/d/14Lm43vc8UD5PFLDoCQS0N5gzh53lsz9v93vPFh7p4gU/edit" TargetMode="External" /><Relationship Id="rId1018" Type="http://schemas.openxmlformats.org/officeDocument/2006/relationships/hyperlink" Target="https://docs.google.com/spreadsheets/d/1EDbS1BL_zIghuXEltjm-Odtxd6gH8nHRoUvw_lWeerA/edit" TargetMode="External" /><Relationship Id="rId1225" Type="http://schemas.openxmlformats.org/officeDocument/2006/relationships/hyperlink" Target="https://docs.google.com/spreadsheets/d/1u17THjwCCQbrTj2gXAcP3LR6vvAtV4PQBU_w-2MfxOE/edit" TargetMode="External" /><Relationship Id="rId1432" Type="http://schemas.openxmlformats.org/officeDocument/2006/relationships/hyperlink" Target="https://docs.google.com/spreadsheets/d/1NZV2k9_FyY67H2n4fejJKEhXydFx5vO0JEZH9rIC1Z8/edit" TargetMode="External" /><Relationship Id="rId71" Type="http://schemas.openxmlformats.org/officeDocument/2006/relationships/hyperlink" Target="https://drive.google.com/drive/folders/0B1GWlQm1YEeYSzJ2dF96bTJHaUE" TargetMode="External" /><Relationship Id="rId802" Type="http://schemas.openxmlformats.org/officeDocument/2006/relationships/hyperlink" Target="https://docs.google.com/spreadsheets/d/1FdnSIpSSJaA_yxt6lTP7JFHPfs_rEMWPzolLeAByQWI/edit" TargetMode="External" /><Relationship Id="rId1737" Type="http://schemas.openxmlformats.org/officeDocument/2006/relationships/hyperlink" Target="https://docs.google.com/spreadsheets/d/1qRSZCGBBCWmh64jnVl_AOPkU-oymo5IUX3Ou4EUTDiI/edit" TargetMode="External" /><Relationship Id="rId29" Type="http://schemas.openxmlformats.org/officeDocument/2006/relationships/hyperlink" Target="https://drive.google.com/open?id=0B2Meoh5NlkE4dFBkNHpNZFA4QXc" TargetMode="External" /><Relationship Id="rId178" Type="http://schemas.openxmlformats.org/officeDocument/2006/relationships/hyperlink" Target="https://docs.google.com/spreadsheets/d/1SNbe5wr39dCSNHRW8vSoYbjE8RzfCl00fLvzXNWuny8/edit" TargetMode="External" /><Relationship Id="rId1804" Type="http://schemas.openxmlformats.org/officeDocument/2006/relationships/hyperlink" Target="https://docs.google.com/a/moe.gov.mv/spreadsheets/d/18qORxSx3iHl2Y7ljA4qRH1nB49wKxBhBciQLtDDImdk/edit?usp=sharing" TargetMode="External" /><Relationship Id="rId82" Type="http://schemas.openxmlformats.org/officeDocument/2006/relationships/hyperlink" Target="https://drive.google.com/open?id=15irjzuVWPVRmQS0SD64eB850_L1YTN_Kf1iVf1lfMjI" TargetMode="External" /><Relationship Id="rId385" Type="http://schemas.openxmlformats.org/officeDocument/2006/relationships/hyperlink" Target="https://docs.google.com/spreadsheets/d/1rXiz_K7XA0taCHBmIZRdDxyEPw1QrSauJ9F050TMnNk/edit" TargetMode="External" /><Relationship Id="rId592" Type="http://schemas.openxmlformats.org/officeDocument/2006/relationships/hyperlink" Target="https://docs.google.com/spreadsheets/d/1qvR1el7lI8LYtedoZzWod_RfZNZOiPidMNoyDdEM1UM/edit" TargetMode="External" /><Relationship Id="rId606" Type="http://schemas.openxmlformats.org/officeDocument/2006/relationships/hyperlink" Target="https://docs.google.com/spreadsheets/d/1UxNB46jq8Xe-26chLuql4pxpqfO_WSSlu-_QcVQR5WA/edit" TargetMode="External" /><Relationship Id="rId813" Type="http://schemas.openxmlformats.org/officeDocument/2006/relationships/hyperlink" Target="https://docs.google.com/spreadsheets/d/1qw64R60DrOQSj530FmjJ0v2OakbWgmnA3qcqthdeclA/edit" TargetMode="External" /><Relationship Id="rId1443" Type="http://schemas.openxmlformats.org/officeDocument/2006/relationships/hyperlink" Target="https://docs.google.com/spreadsheets/d/1UJS7qpt3iwQae8K7Doa94_u3wrhbCLIWF4GwS08cco4/edit" TargetMode="External" /><Relationship Id="rId1650" Type="http://schemas.openxmlformats.org/officeDocument/2006/relationships/hyperlink" Target="https://docs.google.com/spreadsheets/d/1ThMOOxcB7zmNKiyq1Y1jlh_mexsShLLgEasT2aSvBaQ/edit" TargetMode="External" /><Relationship Id="rId1748" Type="http://schemas.openxmlformats.org/officeDocument/2006/relationships/hyperlink" Target="https://docs.google.com/spreadsheets/d/1Sz0FktJTlabSKAM1df-ydHZbYBoZHtwMcBEzSfqCaYU/edit" TargetMode="External" /><Relationship Id="rId245" Type="http://schemas.openxmlformats.org/officeDocument/2006/relationships/hyperlink" Target="https://docs.google.com/spreadsheets/d/1ITuRUJJNiVrCWv19NwFTEJNXYLO-ZudQ8bZ4aI-EIUI/edit" TargetMode="External" /><Relationship Id="rId452" Type="http://schemas.openxmlformats.org/officeDocument/2006/relationships/hyperlink" Target="https://docs.google.com/spreadsheets/d/1Gp2LdL4_SQQA3jJGnfzbWb0CdWPEOIbc-jF1j04D1NU/edit" TargetMode="External" /><Relationship Id="rId897" Type="http://schemas.openxmlformats.org/officeDocument/2006/relationships/hyperlink" Target="https://docs.google.com/spreadsheets/d/1D8sJ4z1SEbXH0P9ctwEinRObkeuI4hDyW28nD3oU3Is/edit" TargetMode="External" /><Relationship Id="rId1082" Type="http://schemas.openxmlformats.org/officeDocument/2006/relationships/hyperlink" Target="https://docs.google.com/spreadsheets/d/1jddqbrOCiYEt5epeTrcQqqaBfhafV84eRJBD8CSNSYg/edit" TargetMode="External" /><Relationship Id="rId1303" Type="http://schemas.openxmlformats.org/officeDocument/2006/relationships/hyperlink" Target="https://docs.google.com/spreadsheets/d/1lrB1jw7JYNqWeSZCFhKwu9srgcGysMzOedIxRH_kwDQ/edit?ts=576a23c8" TargetMode="External" /><Relationship Id="rId1510" Type="http://schemas.openxmlformats.org/officeDocument/2006/relationships/hyperlink" Target="https://docs.google.com/spreadsheets/d/1pQw4qiWEr3b1b785vOWvuHS7AOzajuiNbDtXKlgx7Xs/edit" TargetMode="External" /><Relationship Id="rId105" Type="http://schemas.openxmlformats.org/officeDocument/2006/relationships/hyperlink" Target="https://docs.google.com/spreadsheets/d/1u81jrrQmhBJbLe2y07neCEi6-jvyAYptx4x0MYPD2IM/edit" TargetMode="External" /><Relationship Id="rId312" Type="http://schemas.openxmlformats.org/officeDocument/2006/relationships/hyperlink" Target="https://docs.google.com/spreadsheets/d/1Q6khgOt-wES6y4IsTW_lSlD_fWCOdbjXBtQQK77oe1U/edit" TargetMode="External" /><Relationship Id="rId757" Type="http://schemas.openxmlformats.org/officeDocument/2006/relationships/hyperlink" Target="https://docs.google.com/spreadsheets/d/1o4oTNt6UaAYtNp4OAOWRVNKbhrUQoKPm3qE4lSMF-Ds/edit" TargetMode="External" /><Relationship Id="rId964" Type="http://schemas.openxmlformats.org/officeDocument/2006/relationships/hyperlink" Target="https://docs.google.com/spreadsheets/d/1JSbUSDpfvL7_-AKHu8aWXijt7-nhNK9n0roKnGuw-JM/edit" TargetMode="External" /><Relationship Id="rId1387" Type="http://schemas.openxmlformats.org/officeDocument/2006/relationships/hyperlink" Target="https://docs.google.com/spreadsheets/d/1pbcoAqtSd_rrNbcI48hrtLx6hxB9JBGH34Zqu9cWiBU/edit" TargetMode="External" /><Relationship Id="rId1594" Type="http://schemas.openxmlformats.org/officeDocument/2006/relationships/hyperlink" Target="https://docs.google.com/spreadsheets/d/1EMylNrkFSsi_g-oR6nJmwMVIQku1SlspzZ_iKBSNW3M/edit" TargetMode="External" /><Relationship Id="rId1608" Type="http://schemas.openxmlformats.org/officeDocument/2006/relationships/hyperlink" Target="https://docs.google.com/spreadsheets/d/1YgRoETrTqZySXKWyDD2EicvbTV6Xd1omaBk1wvt2WC0/edit" TargetMode="External" /><Relationship Id="rId1815" Type="http://schemas.openxmlformats.org/officeDocument/2006/relationships/hyperlink" Target="https://docs.google.com/spreadsheets/d/1UA5_lFb2sznx-30UTnVx-4rQ1SvIbwEaZZ7KlLm0kZA/edit" TargetMode="External" /><Relationship Id="rId93" Type="http://schemas.openxmlformats.org/officeDocument/2006/relationships/hyperlink" Target="https://drive.google.com/open?id=1dT6YaMIqxH7XI9uN_CJJLsLhsIGmuYU2QQqi1SqfMA4" TargetMode="External" /><Relationship Id="rId189" Type="http://schemas.openxmlformats.org/officeDocument/2006/relationships/hyperlink" Target="https://docs.google.com/spreadsheets/d/1r9Ditpy7LF6guku1w18ri3pz8ks0dLoLLfdLl6qRR0c/edit" TargetMode="External" /><Relationship Id="rId396" Type="http://schemas.openxmlformats.org/officeDocument/2006/relationships/hyperlink" Target="https://docs.google.com/spreadsheets/d/1fkFLlQoI2vNuLHlU-722u9KutzjcWMgcp8-egVQm0Ck/edit" TargetMode="External" /><Relationship Id="rId617" Type="http://schemas.openxmlformats.org/officeDocument/2006/relationships/hyperlink" Target="https://docs.google.com/spreadsheets/d/1krzn3YUBA9qEr7LJicDQ293SvZaeaiGXsdoUbt9yBPc/edit" TargetMode="External" /><Relationship Id="rId824" Type="http://schemas.openxmlformats.org/officeDocument/2006/relationships/hyperlink" Target="https://docs.google.com/spreadsheets/d/1nYvE7Gqwl7nqPP6ZhZB4Rrb23JYksJ2f98uEftoSHis/edit" TargetMode="External" /><Relationship Id="rId1247" Type="http://schemas.openxmlformats.org/officeDocument/2006/relationships/hyperlink" Target="https://docs.google.com/spreadsheets/d/1FbTACLK8vn2wKaNVKWnMMunDwCb9FAXSAaserBrv_r0/edit" TargetMode="External" /><Relationship Id="rId1454" Type="http://schemas.openxmlformats.org/officeDocument/2006/relationships/hyperlink" Target="https://docs.google.com/spreadsheets/d/1Co1VIltHJUtBSAG04MY06IpMm_r8zzmUfICStmgGJVQ/edit" TargetMode="External" /><Relationship Id="rId1661" Type="http://schemas.openxmlformats.org/officeDocument/2006/relationships/hyperlink" Target="https://docs.google.com/spreadsheets/d/1pEqjH3AYGntPXWdyi1zb1gMNVvAOxeA9v3g4G7kxNQI/edit" TargetMode="External" /><Relationship Id="rId256" Type="http://schemas.openxmlformats.org/officeDocument/2006/relationships/hyperlink" Target="https://docs.google.com/spreadsheets/d/1AWhJ1fd9gx-DXVh-_EgeSZXvzab1uladkNhVtJikdLg/edit" TargetMode="External" /><Relationship Id="rId463" Type="http://schemas.openxmlformats.org/officeDocument/2006/relationships/hyperlink" Target="https://docs.google.com/a/moe.gov.mv/spreadsheets/d/1HvjXWIp8P7kPY-7ePc32be2-YMdZCQy_oRlXwwnZsE0/edit?usp=sharing" TargetMode="External" /><Relationship Id="rId670" Type="http://schemas.openxmlformats.org/officeDocument/2006/relationships/hyperlink" Target="https://docs.google.com/spreadsheets/d/1l0VYjPuQgBSBp1-S5gbqPqYpBaGvo1PX0jX2Y9JHl54/edit?usp=sharing" TargetMode="External" /><Relationship Id="rId1093" Type="http://schemas.openxmlformats.org/officeDocument/2006/relationships/hyperlink" Target="https://docs.google.com/spreadsheets/d/1SCezhng6EZjlw_6Jl5rknp74OJCH6CA5KvdjmuKqIZU/edit" TargetMode="External" /><Relationship Id="rId1107" Type="http://schemas.openxmlformats.org/officeDocument/2006/relationships/hyperlink" Target="https://docs.google.com/spreadsheets/d/1pnvmT_H3xEz1uVN7L8QRJC1NUWWBctZ7MNQzRR5ZHsY/edit" TargetMode="External" /><Relationship Id="rId1314" Type="http://schemas.openxmlformats.org/officeDocument/2006/relationships/hyperlink" Target="https://docs.google.com/spreadsheets/d/1XcvLvfYCVFgpMvoafgDKOQOrkJ-Fd6Ap3ohyexmegRU/edit" TargetMode="External" /><Relationship Id="rId1521" Type="http://schemas.openxmlformats.org/officeDocument/2006/relationships/hyperlink" Target="https://docs.google.com/spreadsheets/d/1w8_zYxGX6wGUnadc6pZDsgfOunl4WSgOX_sBjNOkrz0/edit" TargetMode="External" /><Relationship Id="rId1759" Type="http://schemas.openxmlformats.org/officeDocument/2006/relationships/hyperlink" Target="https://docs.google.com/spreadsheets/d/1TVqHZCu1Rn2tYNjFBpnqQhZk_u5xURXHRmg8jnR3qT0/edit" TargetMode="External" /><Relationship Id="rId116" Type="http://schemas.openxmlformats.org/officeDocument/2006/relationships/hyperlink" Target="https://docs.google.com/spreadsheets/d/10KlNr4DxvW4pWEIoIjCVTd10ZdTXWvipwryZZ-Km3mA/edit" TargetMode="External" /><Relationship Id="rId323" Type="http://schemas.openxmlformats.org/officeDocument/2006/relationships/hyperlink" Target="https://docs.google.com/spreadsheets/d/1joMMEjUuTyFhAaAtJ_N6QngGtP_4tRPxSBLw0y6yY9U/edit" TargetMode="External" /><Relationship Id="rId530" Type="http://schemas.openxmlformats.org/officeDocument/2006/relationships/hyperlink" Target="https://docs.google.com/spreadsheets/d/1JubDa-tF4VfpnCRYDJcZ_syV8-JmW78Jpqd0QlTb7OA/edit" TargetMode="External" /><Relationship Id="rId768" Type="http://schemas.openxmlformats.org/officeDocument/2006/relationships/hyperlink" Target="https://docs.google.com/spreadsheets/d/1Ubk_RW2NNYlrpMdcRxQDWUkfEUmKNMbWT0pPaVHS2hI/edit" TargetMode="External" /><Relationship Id="rId975" Type="http://schemas.openxmlformats.org/officeDocument/2006/relationships/hyperlink" Target="https://docs.google.com/spreadsheets/d/1psvy6MGtdc-ZHVDF6Fl9dwiMcbBKJC7g9EgKz8wAP0E/edit" TargetMode="External" /><Relationship Id="rId1160" Type="http://schemas.openxmlformats.org/officeDocument/2006/relationships/hyperlink" Target="https://docs.google.com/spreadsheets/d/1wrH2Wfsrp19nP4UGFN6LbXPrg-kO7dZiVs-H60XxqCc/edit" TargetMode="External" /><Relationship Id="rId1398" Type="http://schemas.openxmlformats.org/officeDocument/2006/relationships/hyperlink" Target="https://docs.google.com/spreadsheets/d/1r5MmWWbWuDrKXE6919KhFOOwJPVso6gP5sHHs2Sb0Es/edit" TargetMode="External" /><Relationship Id="rId1619" Type="http://schemas.openxmlformats.org/officeDocument/2006/relationships/hyperlink" Target="https://docs.google.com/spreadsheets/d/1XJmYB3KiudpRCFljPpAQmsCJhKGX5irxiK1Kq85GlH0/edit" TargetMode="External" /><Relationship Id="rId1826" Type="http://schemas.openxmlformats.org/officeDocument/2006/relationships/hyperlink" Target="https://docs.google.com/spreadsheets/d/199TSOYaNknXeo6ET6qNeHYZZzr-HNOOCeJ_OZ3cktRo/edit" TargetMode="External" /><Relationship Id="rId20" Type="http://schemas.openxmlformats.org/officeDocument/2006/relationships/hyperlink" Target="https://docs.google.com/spreadsheets/d/1VFLaXjUql9QgZ-I-msf3wwsgsmKimuyDu4vJl1LyT34/edit" TargetMode="External" /><Relationship Id="rId628" Type="http://schemas.openxmlformats.org/officeDocument/2006/relationships/hyperlink" Target="https://docs.google.com/spreadsheets/d/1qLY-ycMXl2sgzv1R5tCK6aS_DBs4Tu0Mm1u8EznXFwc/edit" TargetMode="External" /><Relationship Id="rId835" Type="http://schemas.openxmlformats.org/officeDocument/2006/relationships/hyperlink" Target="https://docs.google.com/spreadsheets/d/1ZG-FyOlI47rBqD-HmfntjkkPIJfOCPrGQQ5B5ubrNdE/edit" TargetMode="External" /><Relationship Id="rId1258" Type="http://schemas.openxmlformats.org/officeDocument/2006/relationships/hyperlink" Target="https://docs.google.com/spreadsheets/d/164vkn2ftK6e--EznMa683MzSAdzmSi2tBEi-C3QSLgw/edit" TargetMode="External" /><Relationship Id="rId1465" Type="http://schemas.openxmlformats.org/officeDocument/2006/relationships/hyperlink" Target="https://docs.google.com/spreadsheets/d/1ZiaYBe7LV3WN9zdaBF43wx37IlDBEgPj_rV0EnnYCKI/edit" TargetMode="External" /><Relationship Id="rId1672" Type="http://schemas.openxmlformats.org/officeDocument/2006/relationships/hyperlink" Target="https://docs.google.com/spreadsheets/d/1LKDyX8JPV2sN45pcjVwx5ChYObPr-eYoU0APvcspVak/edit" TargetMode="External" /><Relationship Id="rId267" Type="http://schemas.openxmlformats.org/officeDocument/2006/relationships/hyperlink" Target="https://docs.google.com/spreadsheets/d/17_uPAlWZTm3ceNZHW8Rcvxsk5sGq7APIAuCzDD6NVgg/edit" TargetMode="External" /><Relationship Id="rId474" Type="http://schemas.openxmlformats.org/officeDocument/2006/relationships/hyperlink" Target="https://docs.google.com/spreadsheets/d/1VauuqBDCGNCtPvG3h7t4fTcThQoAzDhaLOuhO09gHq0/edit" TargetMode="External" /><Relationship Id="rId1020" Type="http://schemas.openxmlformats.org/officeDocument/2006/relationships/hyperlink" Target="https://docs.google.com/spreadsheets/d/1iuOgqRmEQi00e22v4nDrmqSp99xSR-rx5w8lxvwmF9Q/edit" TargetMode="External" /><Relationship Id="rId1118" Type="http://schemas.openxmlformats.org/officeDocument/2006/relationships/hyperlink" Target="https://docs.google.com/spreadsheets/d/1MpcXeqs8mIQu6emuZsKb3_QUUdUfucxkWOPTiD-Pbp8/edit" TargetMode="External" /><Relationship Id="rId1325" Type="http://schemas.openxmlformats.org/officeDocument/2006/relationships/hyperlink" Target="https://docs.google.com/spreadsheets/d/1lMaWLUDJMn9zvIebIAI7dIbhtB-VA8s3UPHIRuYzmKw/edit" TargetMode="External" /><Relationship Id="rId1532" Type="http://schemas.openxmlformats.org/officeDocument/2006/relationships/hyperlink" Target="https://docs.google.com/spreadsheets/d/1q4UhNJcy_2V3eS6GBG7Qm8M7cTuVptM7tAQdidSBGfM/edit" TargetMode="External" /><Relationship Id="rId127" Type="http://schemas.openxmlformats.org/officeDocument/2006/relationships/hyperlink" Target="https://docs.google.com/spreadsheets/d/1-ZiKjqInMvsaS_2QOrAi_LK_7W7QIxX9slow4b3pz6g/edit" TargetMode="External" /><Relationship Id="rId681" Type="http://schemas.openxmlformats.org/officeDocument/2006/relationships/hyperlink" Target="https://docs.google.com/spreadsheets/d/1kBmgBzSiueuAFWe6od2X0ygq_nZ3r3smBD1KeHSJLYw/edit" TargetMode="External" /><Relationship Id="rId779" Type="http://schemas.openxmlformats.org/officeDocument/2006/relationships/hyperlink" Target="https://docs.google.com/spreadsheets/d/11HS35OmqpVHyDsv5z9XQviVpVmtHfr0UwKyJZKVlSOs/edit" TargetMode="External" /><Relationship Id="rId902" Type="http://schemas.openxmlformats.org/officeDocument/2006/relationships/hyperlink" Target="https://docs.google.com/spreadsheets/d/1JuB3IkyWBbj-oxtEGUuWhO3tJVUHDGrOT2YQgoi2s18/edit" TargetMode="External" /><Relationship Id="rId986" Type="http://schemas.openxmlformats.org/officeDocument/2006/relationships/hyperlink" Target="https://docs.google.com/spreadsheets/d/15rpa6iA2qNWzLhimxz4J_WdlHvDKunytndKxUz-u9rk/edit" TargetMode="External" /><Relationship Id="rId1837" Type="http://schemas.openxmlformats.org/officeDocument/2006/relationships/hyperlink" Target="https://docs.google.com/spreadsheets/d/1BTRExxKJvgnxGm9PN7Kvlf7a6guI0GDpGbpK5KanRBA/edit" TargetMode="External" /><Relationship Id="rId31" Type="http://schemas.openxmlformats.org/officeDocument/2006/relationships/hyperlink" Target="https://docs.google.com/spreadsheets/d/1F2_5wdsiRKG2RzzWkG5RorRfEiAwwQrQcylwbxiOjZE/edit" TargetMode="External" /><Relationship Id="rId334" Type="http://schemas.openxmlformats.org/officeDocument/2006/relationships/hyperlink" Target="https://drive.google.com/open?id=1XYdrBYDHL_-ZDGuehzF44ojlSNRG5eljHjt5RtYHB0g" TargetMode="External" /><Relationship Id="rId541" Type="http://schemas.openxmlformats.org/officeDocument/2006/relationships/hyperlink" Target="https://docs.google.com/a/moe.gov.mv/spreadsheets/d/1WkkMhpIXYmAUobwtu1I5VNlUrRNb53N27GpcuH6_MeA/edit?usp=sharing" TargetMode="External" /><Relationship Id="rId639" Type="http://schemas.openxmlformats.org/officeDocument/2006/relationships/hyperlink" Target="https://docs.google.com/spreadsheets/d/1F29Q2fxdHOAfpBNOjeTNNrBPbbmRLdcCFcv5427tBOI/edit" TargetMode="External" /><Relationship Id="rId1171" Type="http://schemas.openxmlformats.org/officeDocument/2006/relationships/hyperlink" Target="https://docs.google.com/spreadsheets/d/1Uplh5Z4eK5HaBsgRIwkfWzOHySrfP8yOZ1ntumEE3CM/edit" TargetMode="External" /><Relationship Id="rId1269" Type="http://schemas.openxmlformats.org/officeDocument/2006/relationships/hyperlink" Target="https://docs.google.com/a/moe.gov.mv/spreadsheets/d/10NSRQkmRRD7ygI6ogg_HfpO11_PolfadtEm69cjg6eI/edit?usp=sharing" TargetMode="External" /><Relationship Id="rId1476" Type="http://schemas.openxmlformats.org/officeDocument/2006/relationships/hyperlink" Target="https://drive.google.com/open?id=13nsWixWJiE_-hxM4rv7dRTAJS7I1tzGvoL3xbrwy4iU" TargetMode="External" /><Relationship Id="rId180" Type="http://schemas.openxmlformats.org/officeDocument/2006/relationships/hyperlink" Target="https://docs.google.com/spreadsheets/d/1EoemSGpsNAOjWD1AMI6gKXneFUTb_lhm0D9B46hEXIs/edit" TargetMode="External" /><Relationship Id="rId278" Type="http://schemas.openxmlformats.org/officeDocument/2006/relationships/hyperlink" Target="https://docs.google.com/spreadsheets/d/1kq-lpwZt5P-L9UwVrYbEL-7GVn6bQgb1HFODHiYiPIY/edit" TargetMode="External" /><Relationship Id="rId401" Type="http://schemas.openxmlformats.org/officeDocument/2006/relationships/hyperlink" Target="https://docs.google.com/spreadsheets/d/1tvsVTCJUjH0i5gKdXbGvWT6OUXWekAEsZF8BNGlr0sw/edit" TargetMode="External" /><Relationship Id="rId846" Type="http://schemas.openxmlformats.org/officeDocument/2006/relationships/hyperlink" Target="https://docs.google.com/spreadsheets/d/15drTAvXqC-YqT6L91CwNFnkAZAKu9FAK9-HRsz54drY/edit" TargetMode="External" /><Relationship Id="rId1031" Type="http://schemas.openxmlformats.org/officeDocument/2006/relationships/hyperlink" Target="https://docs.google.com/spreadsheets/d/1NVJUVi3lP_fLv2Q1Zh529zuywr-15KvFfUCke6-nZZY/edit?usp=sharing" TargetMode="External" /><Relationship Id="rId1129" Type="http://schemas.openxmlformats.org/officeDocument/2006/relationships/hyperlink" Target="https://docs.google.com/spreadsheets/d/1dT5Hae6W5JRGE8UtmQMZ9A17Szx-cIRC1tViKMP4gOo/edit" TargetMode="External" /><Relationship Id="rId1683" Type="http://schemas.openxmlformats.org/officeDocument/2006/relationships/hyperlink" Target="https://docs.google.com/spreadsheets/d/17b56h3UJHSRrExde35ETPpkv2yKDdXURR3PJmul6Jxs/edit" TargetMode="External" /><Relationship Id="rId485" Type="http://schemas.openxmlformats.org/officeDocument/2006/relationships/hyperlink" Target="https://docs.google.com/spreadsheets/d/19DUYfFfCnIXBGkXb6b19Xbtc7M3PqjLT55d_gIJRYxM/edit" TargetMode="External" /><Relationship Id="rId692" Type="http://schemas.openxmlformats.org/officeDocument/2006/relationships/hyperlink" Target="https://docs.google.com/spreadsheets/d/1D9C-mGG2ostTvW9wzVsLwuzqm4AFyv5rbV1ZFpzZWa4/edit" TargetMode="External" /><Relationship Id="rId706" Type="http://schemas.openxmlformats.org/officeDocument/2006/relationships/hyperlink" Target="https://drive.google.com/open?id=1wLcqVLC5zj39AQxQOqoV4YuiTr4eOQX3v6DwdhAQlWk" TargetMode="External" /><Relationship Id="rId913" Type="http://schemas.openxmlformats.org/officeDocument/2006/relationships/hyperlink" Target="https://docs.google.com/a/moe.gov.mv/spreadsheets/d/1BfUDgiHEhmEJ-WdlT-pzba-FUN97zwV_rRnCQzLaY7g/edit?usp=sharing" TargetMode="External" /><Relationship Id="rId1336" Type="http://schemas.openxmlformats.org/officeDocument/2006/relationships/hyperlink" Target="https://docs.google.com/spreadsheets/d/1vM0Rt7MpHq6aRp0yAyYFh8vbjUfSns3yaFfxkeKgIIc/edit" TargetMode="External" /><Relationship Id="rId1543" Type="http://schemas.openxmlformats.org/officeDocument/2006/relationships/hyperlink" Target="https://drive.google.com/open?id=1HoZMefZLayycDr5iZdgxR2-Bn3VP1iZpFqTNzMjiJI8" TargetMode="External" /><Relationship Id="rId1750" Type="http://schemas.openxmlformats.org/officeDocument/2006/relationships/hyperlink" Target="https://drive.google.com/open?id=1E_Bd56kmY4UOquSLLFGQszH9P_NJ3JAWPySot1GUgg8" TargetMode="External" /><Relationship Id="rId42" Type="http://schemas.openxmlformats.org/officeDocument/2006/relationships/hyperlink" Target="https://drive.google.com/open?id=1_Gv8HdoJwl5fiPbX37FanoscgPWEoWDIyHWtGFutP0g" TargetMode="External" /><Relationship Id="rId138" Type="http://schemas.openxmlformats.org/officeDocument/2006/relationships/hyperlink" Target="https://docs.google.com/spreadsheets/d/1n0reqfeK3Gc1orOQTPn3xjzQN1aiydcjd0zoQi-uyNg/edit" TargetMode="External" /><Relationship Id="rId345" Type="http://schemas.openxmlformats.org/officeDocument/2006/relationships/hyperlink" Target="https://docs.google.com/spreadsheets/d/1EdqfBFZrES26kXR26sPoBlWGSJuyklaTxbf_9Wza6wI/edit" TargetMode="External" /><Relationship Id="rId552" Type="http://schemas.openxmlformats.org/officeDocument/2006/relationships/hyperlink" Target="https://docs.google.com/spreadsheets/d/1uTlRzw26AbabT-tfMwO4tM7esgyGWuQNUcE5UdAh5fQ/edit" TargetMode="External" /><Relationship Id="rId997" Type="http://schemas.openxmlformats.org/officeDocument/2006/relationships/hyperlink" Target="https://docs.google.com/spreadsheets/d/1ynq2_2SPgpS2ApOOxwS9S89tuz2mDFIMs9775p1mhmQ/edit" TargetMode="External" /><Relationship Id="rId1182" Type="http://schemas.openxmlformats.org/officeDocument/2006/relationships/hyperlink" Target="https://docs.google.com/spreadsheets/d/1Wj0fXsJV6gayt6qzx5vJZgzExoMCpMcRrdp_vc93OHc/edit" TargetMode="External" /><Relationship Id="rId1403" Type="http://schemas.openxmlformats.org/officeDocument/2006/relationships/hyperlink" Target="https://docs.google.com/spreadsheets/d/1zBzGV6aIcGIVq0hknzpCM3pqtbeAmFl7WAnrp5e5IxE/edit" TargetMode="External" /><Relationship Id="rId1610" Type="http://schemas.openxmlformats.org/officeDocument/2006/relationships/hyperlink" Target="https://docs.google.com/spreadsheets/d/1gDMn6zUZIRLJyKGKZpaC0oRZkt-6UrzgqHOVDr3tNgw/edit" TargetMode="External" /><Relationship Id="rId1848" Type="http://schemas.openxmlformats.org/officeDocument/2006/relationships/printerSettings" Target="../printerSettings/printerSettings1.bin" /><Relationship Id="rId191" Type="http://schemas.openxmlformats.org/officeDocument/2006/relationships/hyperlink" Target="https://docs.google.com/spreadsheets/d/1sJ6TapGgZ3lg_2mE2SXZwRx24YWWNb6I-pMRiC-y640/edit" TargetMode="External" /><Relationship Id="rId205" Type="http://schemas.openxmlformats.org/officeDocument/2006/relationships/hyperlink" Target="https://docs.google.com/spreadsheets/d/1UIwgnhWDBnjTp8aTx6pBuMurLBGK-jYmsRB35zNMdvg/edit" TargetMode="External" /><Relationship Id="rId412" Type="http://schemas.openxmlformats.org/officeDocument/2006/relationships/hyperlink" Target="https://docs.google.com/spreadsheets/d/1XZjAfBZfb3rPB8MR12Zs5ulCae9Mk4fMqpGCHMsUShA/edit" TargetMode="External" /><Relationship Id="rId857" Type="http://schemas.openxmlformats.org/officeDocument/2006/relationships/hyperlink" Target="https://docs.google.com/spreadsheets/d/1xhsva4XMiQHM3WQQV6Yn26KMo06zBXzbcDxn2CmV3Yw/edit" TargetMode="External" /><Relationship Id="rId1042" Type="http://schemas.openxmlformats.org/officeDocument/2006/relationships/hyperlink" Target="https://docs.google.com/spreadsheets/d/16PpqeNKPs4l9-Zgd4H2-JWp9xXdz2gnwKM8t5KN5ZCA/edit" TargetMode="External" /><Relationship Id="rId1487" Type="http://schemas.openxmlformats.org/officeDocument/2006/relationships/hyperlink" Target="https://docs.google.com/a/moe.gov.mv/spreadsheets/d/10slHX9ZUYONNAVIegX_SKRxsj605qRvP0KEBn6jWmiA/edit?usp=sharing" TargetMode="External" /><Relationship Id="rId1694" Type="http://schemas.openxmlformats.org/officeDocument/2006/relationships/hyperlink" Target="https://docs.google.com/spreadsheets/d/19Km5lcbm3STWIJG0dcqamFXbrj9BKRBwESwCqjYy3ks/edit" TargetMode="External" /><Relationship Id="rId1708" Type="http://schemas.openxmlformats.org/officeDocument/2006/relationships/hyperlink" Target="https://docs.google.com/spreadsheets/d/1quQyq8tQU7jBWY-1Y8-QbKDEhRbHqfP0c6wTBLXsEq0/edit" TargetMode="External" /><Relationship Id="rId289" Type="http://schemas.openxmlformats.org/officeDocument/2006/relationships/hyperlink" Target="https://docs.google.com/spreadsheets/d/1vjcbKWP69YEoknAlbcAmQ_mxwme4jYVvjzoR2WfwzXs/edit" TargetMode="External" /><Relationship Id="rId496" Type="http://schemas.openxmlformats.org/officeDocument/2006/relationships/hyperlink" Target="https://docs.google.com/spreadsheets/d/1Jm8PsX6ALknuIekt-bzF23Tysla6u-CCSgMf_zjx1vQ/edit" TargetMode="External" /><Relationship Id="rId717" Type="http://schemas.openxmlformats.org/officeDocument/2006/relationships/hyperlink" Target="https://docs.google.com/spreadsheets/d/14MabE9qAO2G91geDLb5tBPaiBbTsUlfHxERuTttnH_s/edit" TargetMode="External" /><Relationship Id="rId924" Type="http://schemas.openxmlformats.org/officeDocument/2006/relationships/hyperlink" Target="https://docs.google.com/spreadsheets/d/1tfGXSbuX1fBMVjofFFNVpTvKlurmjX0iQm_5e6j8MKw/edit" TargetMode="External" /><Relationship Id="rId1347" Type="http://schemas.openxmlformats.org/officeDocument/2006/relationships/hyperlink" Target="https://docs.google.com/spreadsheets/d/1ajKzv08g5QZ2AfwJbM1kLNFxMTx1MyQJ_dnDCsUttFM/edit" TargetMode="External" /><Relationship Id="rId1554" Type="http://schemas.openxmlformats.org/officeDocument/2006/relationships/hyperlink" Target="https://docs.google.com/spreadsheets/d/1ipL6-VPmyeWiZF23AsZjZfbUBFaydieEmM98bZO0FCY/edit" TargetMode="External" /><Relationship Id="rId1761" Type="http://schemas.openxmlformats.org/officeDocument/2006/relationships/hyperlink" Target="https://drive.google.com/open?id=1TzZHDL_jFORdqlitnaBrRIsO8tfR_X5c-eAkh8Bdpyg" TargetMode="External" /><Relationship Id="rId53" Type="http://schemas.openxmlformats.org/officeDocument/2006/relationships/hyperlink" Target="https://docs.google.com/spreadsheets/d/1PV6N-1kpWdBExRXrMZf5sxICTyd3_K25GRIzxy1Gujg/edit" TargetMode="External" /><Relationship Id="rId149" Type="http://schemas.openxmlformats.org/officeDocument/2006/relationships/hyperlink" Target="https://docs.google.com/a/moe.gov.mv/spreadsheets/d/1_UCn8dcIV13emiIfyi-Rvr1asoO9gn2v-pKzuVXVs_o/edit?usp=sharing" TargetMode="External" /><Relationship Id="rId356" Type="http://schemas.openxmlformats.org/officeDocument/2006/relationships/hyperlink" Target="https://docs.google.com/a/moe.gov.mv/spreadsheets/d/1D41Otypun4jMsbeFkuT53xzFQQdYmrtTGo_gUDayLmo/edit?usp=sharing" TargetMode="External" /><Relationship Id="rId563" Type="http://schemas.openxmlformats.org/officeDocument/2006/relationships/hyperlink" Target="https://docs.google.com/spreadsheets/d/1BDmxdcKUwO6WIm4ItiQ5pFKq5RW9u_WHAv1pQm1uHRw/edit" TargetMode="External" /><Relationship Id="rId770" Type="http://schemas.openxmlformats.org/officeDocument/2006/relationships/hyperlink" Target="https://docs.google.com/spreadsheets/d/1ZqttCxUBeCZ2_-M0Vt8Q7E6v4UU453vRrXjgKz5fh08/edit" TargetMode="External" /><Relationship Id="rId1193" Type="http://schemas.openxmlformats.org/officeDocument/2006/relationships/hyperlink" Target="https://docs.google.com/spreadsheets/d/1yx_SylP1c_ww5LT-mlSt4xge7yoJ8OTsJVOHp0wdEik/edit" TargetMode="External" /><Relationship Id="rId1207" Type="http://schemas.openxmlformats.org/officeDocument/2006/relationships/hyperlink" Target="https://docs.google.com/spreadsheets/d/1p3c4cTutWie6mSZEbxrPosZFblULaElcqRgSkwB1ptg/edit" TargetMode="External" /><Relationship Id="rId1414" Type="http://schemas.openxmlformats.org/officeDocument/2006/relationships/hyperlink" Target="https://docs.google.com/spreadsheets/d/1Y5QhE8WLUpTXF63W-5VBvtMh49DK99biWwCBv2ZDbr8/edit" TargetMode="External" /><Relationship Id="rId1621" Type="http://schemas.openxmlformats.org/officeDocument/2006/relationships/hyperlink" Target="https://drive.google.com/open?id=1kvLxdJDiJTHYYzn16uRhGn_kJA4ztV8zVPfWBsBlcKE" TargetMode="External" /><Relationship Id="rId216" Type="http://schemas.openxmlformats.org/officeDocument/2006/relationships/hyperlink" Target="https://docs.google.com/a/moe.gov.mv/spreadsheets/d/146qVFfHzLtumU-1IWQ4eP-RHGqrQRxgLIek4HqsU3W4/edit?usp=sharing" TargetMode="External" /><Relationship Id="rId423" Type="http://schemas.openxmlformats.org/officeDocument/2006/relationships/hyperlink" Target="https://docs.google.com/spreadsheets/d/1eAX0O9wP5sf1AoI0hmfA7Wkak7AbgwcVQ1ITj8pNSIQ/edit" TargetMode="External" /><Relationship Id="rId868" Type="http://schemas.openxmlformats.org/officeDocument/2006/relationships/hyperlink" Target="https://docs.google.com/a/moe.gov.mv/spreadsheets/d/1oDPkcd2iVQ7jfXAxPMDz0BsP3JsZABUULvm9y_iTcmk/edit?usp=sharing" TargetMode="External" /><Relationship Id="rId1053" Type="http://schemas.openxmlformats.org/officeDocument/2006/relationships/hyperlink" Target="https://docs.google.com/spreadsheets/d/1poGTd-6Fo_gOqSs0-_MRkggFBDg0XzECGcfC2pq8aL0/edit" TargetMode="External" /><Relationship Id="rId1260" Type="http://schemas.openxmlformats.org/officeDocument/2006/relationships/hyperlink" Target="https://docs.google.com/a/moe.gov.mv/spreadsheets/d/10cK-pOmI1QyI1on0Rpt4KEd1hTaXtuvvKb48hrQGusE/edit?usp=sharing" TargetMode="External" /><Relationship Id="rId1498" Type="http://schemas.openxmlformats.org/officeDocument/2006/relationships/hyperlink" Target="https://docs.google.com/spreadsheets/d/1Gsjx8iP-biJguM5JgX34-CVIpLn3y5UcJxFOmu7QxZE/edit" TargetMode="External" /><Relationship Id="rId1719" Type="http://schemas.openxmlformats.org/officeDocument/2006/relationships/hyperlink" Target="https://drive.google.com/open?id=0B6iSKQneA4NPNko4bEtkRFRpb1E" TargetMode="External" /><Relationship Id="rId630" Type="http://schemas.openxmlformats.org/officeDocument/2006/relationships/hyperlink" Target="https://docs.google.com/spreadsheets/d/11y8us2JAAxVh2fMHblOZJuvcgQ_8BpUVUk7aeogxyck/edit" TargetMode="External" /><Relationship Id="rId728" Type="http://schemas.openxmlformats.org/officeDocument/2006/relationships/hyperlink" Target="https://docs.google.com/spreadsheets/d/1tykSVMvWCTNjhrXkkogtf_RXAXuv49zCNAtVM92AG14/edit" TargetMode="External" /><Relationship Id="rId935" Type="http://schemas.openxmlformats.org/officeDocument/2006/relationships/hyperlink" Target="https://docs.google.com/spreadsheets/d/15NYa20rnIaP5t6GG43TYvLLpSLDnEQbCr5B0t-8T3l0/edit" TargetMode="External" /><Relationship Id="rId1358" Type="http://schemas.openxmlformats.org/officeDocument/2006/relationships/hyperlink" Target="https://docs.google.com/spreadsheets/d/1vYCs4oyt5aB89JZ7v6hPM2q9ZwiZAbZsLj1EONwTs3k/edit" TargetMode="External" /><Relationship Id="rId1565" Type="http://schemas.openxmlformats.org/officeDocument/2006/relationships/hyperlink" Target="https://docs.google.com/spreadsheets/d/1X_ZbbbjoSOMZH8kIhIPQpbcEJ_GRxiS2p1frt_xyWYU/edit" TargetMode="External" /><Relationship Id="rId1772" Type="http://schemas.openxmlformats.org/officeDocument/2006/relationships/hyperlink" Target="https://docs.google.com/spreadsheets/d/1jQfPKICYFmUPCj0eMr6e0EvVQCebf1lcq5JyzcGUN5Y/edit" TargetMode="External" /><Relationship Id="rId64" Type="http://schemas.openxmlformats.org/officeDocument/2006/relationships/hyperlink" Target="https://docs.google.com/a/moe.gov.mv/spreadsheets/d/1HuOGAePQA_HA3NlEsuXQLy16rxlsSi2GzUbGKMoxAYc/edit?usp=sharing" TargetMode="External" /><Relationship Id="rId367" Type="http://schemas.openxmlformats.org/officeDocument/2006/relationships/hyperlink" Target="https://docs.google.com/spreadsheets/d/1UXyD5RiyF7bvrQS99OF4RoFa0CmmrfEQmxpUKZGD4vk/edit" TargetMode="External" /><Relationship Id="rId574" Type="http://schemas.openxmlformats.org/officeDocument/2006/relationships/hyperlink" Target="https://drive.google.com/open?id=1Pz90Wjiw-XrR34NwTWGlZU6bFXCPcc4UlQqGuPpsj4g" TargetMode="External" /><Relationship Id="rId1120" Type="http://schemas.openxmlformats.org/officeDocument/2006/relationships/hyperlink" Target="https://docs.google.com/spreadsheets/d/1jDkZliqaCbpwRRuhzwgXg7a7_NYqIup0oi3fdCdVx38/edit" TargetMode="External" /><Relationship Id="rId1218" Type="http://schemas.openxmlformats.org/officeDocument/2006/relationships/hyperlink" Target="https://docs.google.com/spreadsheets/d/1Fmwq2t7St8iH5rd7JBt3vxBg3anbNU2JuyEckXbVjHA/edit" TargetMode="External" /><Relationship Id="rId1425" Type="http://schemas.openxmlformats.org/officeDocument/2006/relationships/hyperlink" Target="https://docs.google.com/spreadsheets/d/1y6MN79lS9Al7dv2gvTDnqn1JlHnJdybVul7wpSd-zYE/edit" TargetMode="External" /><Relationship Id="rId227" Type="http://schemas.openxmlformats.org/officeDocument/2006/relationships/hyperlink" Target="https://docs.google.com/spreadsheets/d/1LnX6uHp2dmACa2LEkzu2DvJMVzf4k4b-h0S60sUBj70/edit" TargetMode="External" /><Relationship Id="rId781" Type="http://schemas.openxmlformats.org/officeDocument/2006/relationships/hyperlink" Target="https://docs.google.com/a/moe.gov.mv/spreadsheets/d/1i-K4GkAOdEM85hTT2iiA2WEP0XMINkNA5zSO4gCNS58/edit?usp=sharing" TargetMode="External" /><Relationship Id="rId879" Type="http://schemas.openxmlformats.org/officeDocument/2006/relationships/hyperlink" Target="https://docs.google.com/spreadsheets/d/157Gh_rZi803sPiVynMGSbaLA5hvXvTgbMAFkFZcVACQ/edit" TargetMode="External" /><Relationship Id="rId1632" Type="http://schemas.openxmlformats.org/officeDocument/2006/relationships/hyperlink" Target="https://docs.google.com/spreadsheets/d/1ehepw5LsRB0QU8yjDPSvOGJek13m1sOwpvibO67GqtI/edit" TargetMode="External" /><Relationship Id="rId434" Type="http://schemas.openxmlformats.org/officeDocument/2006/relationships/hyperlink" Target="https://docs.google.com/spreadsheets/d/1m--cTesRmMp-D13QlWtq2TOYLHjPSoDGqUCTQFm_VDA/edit" TargetMode="External" /><Relationship Id="rId641" Type="http://schemas.openxmlformats.org/officeDocument/2006/relationships/hyperlink" Target="https://drive.google.com/open?id=1rJ3Y9SHDP7cGAShA1f2IqEKYEpU_G1907v72AmF3jTA" TargetMode="External" /><Relationship Id="rId739" Type="http://schemas.openxmlformats.org/officeDocument/2006/relationships/hyperlink" Target="https://docs.google.com/spreadsheets/d/1NxMCeKaOQW1esl7U125b_1PZ2kpMuea_zDgbhhkLhKA/edit" TargetMode="External" /><Relationship Id="rId1064" Type="http://schemas.openxmlformats.org/officeDocument/2006/relationships/hyperlink" Target="https://docs.google.com/a/moe.gov.mv/spreadsheets/d/1eEZoVs2pnSyoP2pcLX3eNUgrQef-kJQqd_5LpRUpDC8/edit?usp=sharing" TargetMode="External" /><Relationship Id="rId1271" Type="http://schemas.openxmlformats.org/officeDocument/2006/relationships/hyperlink" Target="https://docs.google.com/spreadsheets/d/1eldyISuCXcFA-8Jj-boui2jqXvw6L6jz86XfKI4dFsA/edit" TargetMode="External" /><Relationship Id="rId1369" Type="http://schemas.openxmlformats.org/officeDocument/2006/relationships/hyperlink" Target="https://docs.google.com/spreadsheets/d/14li6v1qaPc62uHSQbl8Bf4mypvV8ttndA5TINraz6I8/edit" TargetMode="External" /><Relationship Id="rId1576" Type="http://schemas.openxmlformats.org/officeDocument/2006/relationships/hyperlink" Target="https://drive.google.com/open?id=1_8Oa_-MRKZHOK2YvNVM1DJv3dbCiEqTdjG_7ruJv-LI" TargetMode="External" /><Relationship Id="rId280" Type="http://schemas.openxmlformats.org/officeDocument/2006/relationships/hyperlink" Target="https://docs.google.com/spreadsheets/d/1ZsEc9JazKQWPauiVUULUIa9S0PlYXvwXqKQO9bwxT1Q/edit" TargetMode="External" /><Relationship Id="rId501" Type="http://schemas.openxmlformats.org/officeDocument/2006/relationships/hyperlink" Target="https://docs.google.com/spreadsheets/d/14aGKCF3erm5B8g98P3cnv51laVxgTF2iR6Kf54LKvJs/edit" TargetMode="External" /><Relationship Id="rId946" Type="http://schemas.openxmlformats.org/officeDocument/2006/relationships/hyperlink" Target="https://docs.google.com/spreadsheets/d/1ITnnFN8DoH-YB8Q9Lr6shPkodHlDXA0bPKQ-J0YV1OE/edit" TargetMode="External" /><Relationship Id="rId1131" Type="http://schemas.openxmlformats.org/officeDocument/2006/relationships/hyperlink" Target="https://docs.google.com/spreadsheets/d/1O6KbM_bHMntKvnDAJpH0ixSC3fvW7ioVDukdLgme8gY/edit" TargetMode="External" /><Relationship Id="rId1229" Type="http://schemas.openxmlformats.org/officeDocument/2006/relationships/hyperlink" Target="https://docs.google.com/spreadsheets/d/16e4pUdiL6nKZI2N3WNEc-ImfZGgkExNGkgwp4hvG4_Q/edit" TargetMode="External" /><Relationship Id="rId1783" Type="http://schemas.openxmlformats.org/officeDocument/2006/relationships/hyperlink" Target="https://docs.google.com/spreadsheets/d/1OrMaO1zSWl9IsZ5WO_JqZnSgVpgHQWK3_Mji7lR9nNw/edit" TargetMode="External" /><Relationship Id="rId75" Type="http://schemas.openxmlformats.org/officeDocument/2006/relationships/hyperlink" Target="https://docs.google.com/spreadsheets/d/17Ucd_Q1sce_ZYOzQiJFwhneeTMgRyYRgxsROAu760W4/edit" TargetMode="External" /><Relationship Id="rId140" Type="http://schemas.openxmlformats.org/officeDocument/2006/relationships/hyperlink" Target="https://docs.google.com/spreadsheets/d/1EPx_gEhNVizcldifYXuCIb5qJMR0LXcpeDDt_g1oKn0/edit" TargetMode="External" /><Relationship Id="rId378" Type="http://schemas.openxmlformats.org/officeDocument/2006/relationships/hyperlink" Target="https://docs.google.com/spreadsheets/d/1SD5oDgCrkUCMpqX5EGEvxdxfvdgNKtzN1BCS8HeF7x8/edit" TargetMode="External" /><Relationship Id="rId585" Type="http://schemas.openxmlformats.org/officeDocument/2006/relationships/hyperlink" Target="https://docs.google.com/spreadsheets/d/1SEVBdhfVpI4vdvr4rGJY4hFBs7px9YcBSyv_hUB4Ca4/edit" TargetMode="External" /><Relationship Id="rId792" Type="http://schemas.openxmlformats.org/officeDocument/2006/relationships/hyperlink" Target="https://docs.google.com/spreadsheets/d/1Pv0gKUkWTiUIt4g-w8tdtAq1Ukmwb9J_aGLC6ygxEf8/edit" TargetMode="External" /><Relationship Id="rId806" Type="http://schemas.openxmlformats.org/officeDocument/2006/relationships/hyperlink" Target="https://docs.google.com/spreadsheets/d/1NAMohNPom2iM9tqOfVha0odDTiUeD8rjs7QhfyNKc-0/edit" TargetMode="External" /><Relationship Id="rId1436" Type="http://schemas.openxmlformats.org/officeDocument/2006/relationships/hyperlink" Target="https://docs.google.com/spreadsheets/d/1VhvTabRaj-Q9spMYOontrVp4uLXZ9CLfuNSvqhSrQpw/edit" TargetMode="External" /><Relationship Id="rId1643" Type="http://schemas.openxmlformats.org/officeDocument/2006/relationships/hyperlink" Target="https://docs.google.com/spreadsheets/d/1ciZWiC0wOvjdOUKiIFM51FtvxdVdVe1zis2JAY79PgA/edit" TargetMode="External" /><Relationship Id="rId1850" Type="http://schemas.openxmlformats.org/officeDocument/2006/relationships/comments" Target="../comments1.xml" /><Relationship Id="rId6" Type="http://schemas.openxmlformats.org/officeDocument/2006/relationships/hyperlink" Target="https://docs.google.com/spreadsheets/d/1E6raLT9_adQu2pV-SgiB7S0ClpD77DzXxICeymxMWaE/edit" TargetMode="External" /><Relationship Id="rId238" Type="http://schemas.openxmlformats.org/officeDocument/2006/relationships/hyperlink" Target="https://docs.google.com/spreadsheets/d/1uw8mstsFMHPNReFpj7SfRugbtcExaDVA1ayx1yi-Rfc/edit" TargetMode="External" /><Relationship Id="rId445" Type="http://schemas.openxmlformats.org/officeDocument/2006/relationships/hyperlink" Target="https://drive.google.com/open?id=1sog37N3vriJ7JXIoR2PQqbiWo_HOIA5bJJrPW22acFQ" TargetMode="External" /><Relationship Id="rId652" Type="http://schemas.openxmlformats.org/officeDocument/2006/relationships/hyperlink" Target="https://docs.google.com/spreadsheets/d/1Z1e0Gf7O8poayiui4h_8Xhat56BpaREVNofWBKUu7no/edit" TargetMode="External" /><Relationship Id="rId1075" Type="http://schemas.openxmlformats.org/officeDocument/2006/relationships/hyperlink" Target="https://docs.google.com/spreadsheets/d/1pPDzxlX8_uR0rcxFeEW3C9yddGIHLjOIIcnJ3ghicvE/edit" TargetMode="External" /><Relationship Id="rId1282" Type="http://schemas.openxmlformats.org/officeDocument/2006/relationships/hyperlink" Target="https://docs.google.com/spreadsheets/d/15ZVhPF_kySWauYf2JkBf9NqldgzWENcEfkmIgvnsxOA/edit" TargetMode="External" /><Relationship Id="rId1503" Type="http://schemas.openxmlformats.org/officeDocument/2006/relationships/hyperlink" Target="https://docs.google.com/spreadsheets/d/1fjYx3euc3bDiCus5d5xpPrYBieKkLR4J4CIty5JspmA/edit" TargetMode="External" /><Relationship Id="rId1710" Type="http://schemas.openxmlformats.org/officeDocument/2006/relationships/hyperlink" Target="https://docs.google.com/spreadsheets/d/1DxIxhuX3PcNDSXD_DiwGrJ3pNTsanLL4QzwJ_poJfKM/edit" TargetMode="External" /><Relationship Id="rId291" Type="http://schemas.openxmlformats.org/officeDocument/2006/relationships/hyperlink" Target="https://docs.google.com/spreadsheets/d/19kMoPntscX1IBv8O3d3CLzFCGLWxgRTv2057tkvmO7M/edit" TargetMode="External" /><Relationship Id="rId305" Type="http://schemas.openxmlformats.org/officeDocument/2006/relationships/hyperlink" Target="https://drive.google.com/drive/folders/0B58qZqoaMo-ETDVPWXl4OVA0c28" TargetMode="External" /><Relationship Id="rId512" Type="http://schemas.openxmlformats.org/officeDocument/2006/relationships/hyperlink" Target="https://docs.google.com/spreadsheets/d/1RFxN3AWfzQeT0AgL2cGbI0Gsocucf9fHBdndDU3U6io/edit" TargetMode="External" /><Relationship Id="rId957" Type="http://schemas.openxmlformats.org/officeDocument/2006/relationships/hyperlink" Target="https://docs.google.com/spreadsheets/d/1-lbP13TvYlxYcppgnAQi3SWJCeeHLjy2Zm9ChkqSnwI/edit" TargetMode="External" /><Relationship Id="rId1142" Type="http://schemas.openxmlformats.org/officeDocument/2006/relationships/hyperlink" Target="https://docs.google.com/spreadsheets/d/1KZizewqtlvXd7ziD4OCgH2Q6sKbMdjEfsn0MXtSL6xk/edit" TargetMode="External" /><Relationship Id="rId1587" Type="http://schemas.openxmlformats.org/officeDocument/2006/relationships/hyperlink" Target="https://docs.google.com/spreadsheets/d/1NrZt0uOXoB6sGszBTM8NpVlmrY24-IlPwHoqRg5gAE4/edit" TargetMode="External" /><Relationship Id="rId1794" Type="http://schemas.openxmlformats.org/officeDocument/2006/relationships/hyperlink" Target="https://docs.google.com/a/moe.gov.mv/spreadsheets/d/1_E4mM_WtDiAJce9VzBDCcRpwbYkwFdx9Ye4i1m0bto4/edit?usp=sharing" TargetMode="External" /><Relationship Id="rId1808" Type="http://schemas.openxmlformats.org/officeDocument/2006/relationships/hyperlink" Target="https://docs.google.com/spreadsheets/d/1n6oiyMYsex0d0UF6SlrTZDwgULkrtoXZlMCR9lK1_a0/edit" TargetMode="External" /><Relationship Id="rId86" Type="http://schemas.openxmlformats.org/officeDocument/2006/relationships/hyperlink" Target="https://docs.google.com/spreadsheets/d/1rIY65GComNHk75FgV_rPZNQM2kzW530gFREbxBXkL8A/edit" TargetMode="External" /><Relationship Id="rId151" Type="http://schemas.openxmlformats.org/officeDocument/2006/relationships/hyperlink" Target="https://docs.google.com/spreadsheets/d/19V8w9VFjQc0is4BpAFH04CWFiF4VPcptTkErkNGaSZA/edit" TargetMode="External" /><Relationship Id="rId389" Type="http://schemas.openxmlformats.org/officeDocument/2006/relationships/hyperlink" Target="https://docs.google.com/spreadsheets/d/1mDjzZUcfBxk7EwiNGA8D9oaW63WQS7majH-6Bx47vJY/edit" TargetMode="External" /><Relationship Id="rId596" Type="http://schemas.openxmlformats.org/officeDocument/2006/relationships/hyperlink" Target="https://docs.google.com/spreadsheets/d/1WbuWhcnaM7boxaVMhpN77pOz_f6bOBAN7JElAjlrTJw/edit" TargetMode="External" /><Relationship Id="rId817" Type="http://schemas.openxmlformats.org/officeDocument/2006/relationships/hyperlink" Target="https://drive.google.com/open?id=17jImYQ1uNaNWkg0OTDEtCDeR1yCSarLrhZpQCvC7e3I" TargetMode="External" /><Relationship Id="rId1002" Type="http://schemas.openxmlformats.org/officeDocument/2006/relationships/hyperlink" Target="https://docs.google.com/spreadsheets/d/1gmzBcru0w7Lyak5W6S6tEKvMjMOgo8dcTvO2ppQM6Yg/edit?usp=sharing" TargetMode="External" /><Relationship Id="rId1447" Type="http://schemas.openxmlformats.org/officeDocument/2006/relationships/hyperlink" Target="https://docs.google.com/spreadsheets/d/1FshmbIwpyZ9fts15_w_VTuNaXmBBSuF2uWGUaTRsSuo/edit" TargetMode="External" /><Relationship Id="rId1654" Type="http://schemas.openxmlformats.org/officeDocument/2006/relationships/hyperlink" Target="https://docs.google.com/spreadsheets/d/1IiXODAqtbPy0lmbfxPwVx8orZQUwECLdcnFCSH4lYoI/edit" TargetMode="External" /><Relationship Id="rId249" Type="http://schemas.openxmlformats.org/officeDocument/2006/relationships/hyperlink" Target="https://docs.google.com/spreadsheets/d/1JeTM7GzCua4qVw1EHAh-LKgwI0Q2Knpo4-JsRX80cz4/edit" TargetMode="External" /><Relationship Id="rId456" Type="http://schemas.openxmlformats.org/officeDocument/2006/relationships/hyperlink" Target="https://docs.google.com/spreadsheets/d/1Q-qKAJpuzw_JnIqrLSqpBSwgjOh8j3uosu9XUsXtXUk/edit" TargetMode="External" /><Relationship Id="rId663" Type="http://schemas.openxmlformats.org/officeDocument/2006/relationships/hyperlink" Target="https://docs.google.com/spreadsheets/d/17wW4yJl-no95l0aCFLOIbMrrdQNKIwaSqC-uieXXg8c/edit" TargetMode="External" /><Relationship Id="rId870" Type="http://schemas.openxmlformats.org/officeDocument/2006/relationships/hyperlink" Target="https://docs.google.com/spreadsheets/d/1fa1LmoVmLl-4-qNsF588j72EofAGNXIwwQAvycfwZqU/edit" TargetMode="External" /><Relationship Id="rId1086" Type="http://schemas.openxmlformats.org/officeDocument/2006/relationships/hyperlink" Target="https://docs.google.com/spreadsheets/d/1vxR1qMX2I6QcfsqSTMyvQj5Gq--oUQgz8IVM84nYHmo/edit" TargetMode="External" /><Relationship Id="rId1293" Type="http://schemas.openxmlformats.org/officeDocument/2006/relationships/hyperlink" Target="https://docs.google.com/spreadsheets/d/1mB5T5gcBsdYXplQcUmoh7kn8n1DNbUbGe2b5ft8uU9A/edit" TargetMode="External" /><Relationship Id="rId1307" Type="http://schemas.openxmlformats.org/officeDocument/2006/relationships/hyperlink" Target="https://docs.google.com/spreadsheets/d/1hP9Q-u1dFOX2dtozCD5I_V2HoNMzDs2FCUxoGlmZWvo/edit" TargetMode="External" /><Relationship Id="rId1514" Type="http://schemas.openxmlformats.org/officeDocument/2006/relationships/hyperlink" Target="https://docs.google.com/spreadsheets/d/1EHTdsAxg7LqN2yrhzFkNZQwxHBJtXA93xnn7A_STc2w/edit" TargetMode="External" /><Relationship Id="rId1721" Type="http://schemas.openxmlformats.org/officeDocument/2006/relationships/hyperlink" Target="https://docs.google.com/spreadsheets/d/1ynk0JyW4tgERGltDwv5qn1Cdfp20bi89W6rvJmHTZKM/edit" TargetMode="External" /><Relationship Id="rId13" Type="http://schemas.openxmlformats.org/officeDocument/2006/relationships/hyperlink" Target="https://docs.google.com/spreadsheets/d/1tjabPVtNnbuicbTUwpx83gflMBqD7rJyLlfAObqLooI/edit" TargetMode="External" /><Relationship Id="rId109" Type="http://schemas.openxmlformats.org/officeDocument/2006/relationships/hyperlink" Target="https://docs.google.com/spreadsheets/d/1oPUjPityfIuYYJE7-EqW24_dVzQQiBCmKNNaEeiRhV4/edit" TargetMode="External" /><Relationship Id="rId316" Type="http://schemas.openxmlformats.org/officeDocument/2006/relationships/hyperlink" Target="https://docs.google.com/spreadsheets/d/1PIMtUTNw-xVgSQ8NzM3j6ZWmTUQUC0x9s0sRrxcqq-Y/edit" TargetMode="External" /><Relationship Id="rId523" Type="http://schemas.openxmlformats.org/officeDocument/2006/relationships/hyperlink" Target="https://docs.google.com/a/moe.gov.mv/spreadsheets/d/1vIASOtUd-_q4iTH_HAt2fhJ4S1OwyUWfzlhAJylZCeo/edit?usp=sharing" TargetMode="External" /><Relationship Id="rId968" Type="http://schemas.openxmlformats.org/officeDocument/2006/relationships/hyperlink" Target="https://docs.google.com/spreadsheets/d/1O_QwOCewqttG2DdUPm0_1uPc-qh0gITnjFnGnMc_Oeg/edit?ts=57626a4e" TargetMode="External" /><Relationship Id="rId1153" Type="http://schemas.openxmlformats.org/officeDocument/2006/relationships/hyperlink" Target="https://docs.google.com/spreadsheets/d/1aQ9NuGZvBuxC5MWx-iRVOwGh4rLh1n0vco9wMoohp7Q/edit" TargetMode="External" /><Relationship Id="rId1598" Type="http://schemas.openxmlformats.org/officeDocument/2006/relationships/hyperlink" Target="https://docs.google.com/spreadsheets/d/18uZ4UdiOvyyJITdgVzzTcwpAE3kj3Tgb2zPvv0Rr45o/edit" TargetMode="External" /><Relationship Id="rId1819" Type="http://schemas.openxmlformats.org/officeDocument/2006/relationships/hyperlink" Target="https://docs.google.com/spreadsheets/d/1pR6PiCEFl63ChtH1OYhyfAmVeiwdI0Bk-MJ4qBzghLo/edit" TargetMode="External" /><Relationship Id="rId97" Type="http://schemas.openxmlformats.org/officeDocument/2006/relationships/hyperlink" Target="https://docs.google.com/spreadsheets/d/1pXajIyk7Ityu65kJwY75vvEzrWYwla-pOsTFh86vzVg/edit" TargetMode="External" /><Relationship Id="rId730" Type="http://schemas.openxmlformats.org/officeDocument/2006/relationships/hyperlink" Target="https://docs.google.com/spreadsheets/d/1OB9g-FJWCEsAsvWob_-KGdg4i1AR_f5YqXqcK5SscRE/edit" TargetMode="External" /><Relationship Id="rId828" Type="http://schemas.openxmlformats.org/officeDocument/2006/relationships/hyperlink" Target="https://docs.google.com/spreadsheets/d/1tT7BFLVRpRblp2e5sOKckva-vRcFWAVcDE4knYxjZTw/edit" TargetMode="External" /><Relationship Id="rId1013" Type="http://schemas.openxmlformats.org/officeDocument/2006/relationships/hyperlink" Target="https://docs.google.com/spreadsheets/d/1VbDuEAhio2b-QR0aDTWYqPYBV3t4YuorjlorT_XKEl8/edit" TargetMode="External" /><Relationship Id="rId1360" Type="http://schemas.openxmlformats.org/officeDocument/2006/relationships/hyperlink" Target="https://docs.google.com/spreadsheets/d/1t-HQyvWjao3LF4U_aBspJ8DvNjGiyN_JrhBaif23O7U/edit" TargetMode="External" /><Relationship Id="rId1458" Type="http://schemas.openxmlformats.org/officeDocument/2006/relationships/hyperlink" Target="https://drive.google.com/open?id=13DYwGPsG6VnUn9UutKJURqNmlQrg_HiGs9iG7DzUsWE" TargetMode="External" /><Relationship Id="rId1665" Type="http://schemas.openxmlformats.org/officeDocument/2006/relationships/hyperlink" Target="https://docs.google.com/spreadsheets/d/1zVvaALedLSjm7xnzozv7NUy3pEyWm5A4ZmTaVAFhr3I/edit" TargetMode="External" /><Relationship Id="rId162" Type="http://schemas.openxmlformats.org/officeDocument/2006/relationships/hyperlink" Target="https://docs.google.com/spreadsheets/d/1L2MLoJxhXUEJJiMNE9wQOHPhfnUPw7wABOMbko6wMVM/edit" TargetMode="External" /><Relationship Id="rId467" Type="http://schemas.openxmlformats.org/officeDocument/2006/relationships/hyperlink" Target="https://docs.google.com/spreadsheets/d/1-j7vEB2wcPOvfnIffc6YUfXld1f3jGMUwMPqOGwgUTI/edit" TargetMode="External" /><Relationship Id="rId1097" Type="http://schemas.openxmlformats.org/officeDocument/2006/relationships/hyperlink" Target="https://docs.google.com/spreadsheets/d/1d_1yHXWN80Vcbm7hgkIBbH3GfkgIMZ-Ge-SyA2r0HLU/edit" TargetMode="External" /><Relationship Id="rId1220" Type="http://schemas.openxmlformats.org/officeDocument/2006/relationships/hyperlink" Target="https://drive.google.com/open?id=1x_r1Kzg0BOtuPQocQnDHg5MzmP0k2_XSlVdfUDMuqSo" TargetMode="External" /><Relationship Id="rId1318" Type="http://schemas.openxmlformats.org/officeDocument/2006/relationships/hyperlink" Target="https://docs.google.com/spreadsheets/d/1PQLrkdwiY3gs7JLnU-aoCBo5-uZ0liZQ7lcxG5ukNjs/edit" TargetMode="External" /><Relationship Id="rId1525" Type="http://schemas.openxmlformats.org/officeDocument/2006/relationships/hyperlink" Target="https://docs.google.com/a/moe.gov.mv/spreadsheets/d/1vC0HXtt9xQv0XVuuadm-dWpHNqnkcHdPXeQdTI35s2k/edit?usp=sharing" TargetMode="External" /><Relationship Id="rId674" Type="http://schemas.openxmlformats.org/officeDocument/2006/relationships/hyperlink" Target="https://docs.google.com/spreadsheets/d/1TRhbrDyIF-lWiIip38YgNvwQZhvjC8CYhXoTo2EyKCc/edit" TargetMode="External" /><Relationship Id="rId881" Type="http://schemas.openxmlformats.org/officeDocument/2006/relationships/hyperlink" Target="https://docs.google.com/spreadsheets/d/1ZhG-5bBubxCeRczD1JfmYLOv-hTM8DtdfUYuw_KiA7A/edit" TargetMode="External" /><Relationship Id="rId979" Type="http://schemas.openxmlformats.org/officeDocument/2006/relationships/hyperlink" Target="https://docs.google.com/spreadsheets/d/1rjWdH0I0Uyh3ym5RIQ7sNf7J2qp3UIE08P2lkdmJ-AA/edit" TargetMode="External" /><Relationship Id="rId1732" Type="http://schemas.openxmlformats.org/officeDocument/2006/relationships/hyperlink" Target="https://docs.google.com/spreadsheets/d/1rx_-t3V_pq3YmYaJYvTqLOVmZ1toe_PUAPOTkD8DabA/edit" TargetMode="External" /><Relationship Id="rId24" Type="http://schemas.openxmlformats.org/officeDocument/2006/relationships/hyperlink" Target="https://docs.google.com/spreadsheets/d/19h6NZ_0vgz17i-_p2cUFm-QZDEMMza5qWO0M00Dgs14/edit" TargetMode="External" /><Relationship Id="rId327" Type="http://schemas.openxmlformats.org/officeDocument/2006/relationships/hyperlink" Target="https://docs.google.com/a/moe.gov.mv/spreadsheets/d/1xMigC_LL1xtAwt2k0Bcd_ckKYbGITd4_cyV5_fmoNyY/edit?usp=sharing" TargetMode="External" /><Relationship Id="rId534" Type="http://schemas.openxmlformats.org/officeDocument/2006/relationships/hyperlink" Target="https://docs.google.com/spreadsheets/d/12YiZsnmCzVzWumwcGPMQmm0RvQ5QKx5nAAi3JDFWMUc/edit" TargetMode="External" /><Relationship Id="rId741" Type="http://schemas.openxmlformats.org/officeDocument/2006/relationships/hyperlink" Target="https://docs.google.com/spreadsheets/d/1jVBM4ZB1Gajif87Qq7RYyRGANht9ZhOLFBnGOwEoK1c/edit" TargetMode="External" /><Relationship Id="rId839" Type="http://schemas.openxmlformats.org/officeDocument/2006/relationships/hyperlink" Target="https://docs.google.com/spreadsheets/d/1Oce3SS6n1bq3H-CgihtxXuo6ho0wSeuN-ezBf28-Iww/edit" TargetMode="External" /><Relationship Id="rId1164" Type="http://schemas.openxmlformats.org/officeDocument/2006/relationships/hyperlink" Target="https://docs.google.com/spreadsheets/d/1UAkCB80YCIYJ2JnM1r3hwP9ES4508LfWKKGRMYvE_4g/edit" TargetMode="External" /><Relationship Id="rId1371" Type="http://schemas.openxmlformats.org/officeDocument/2006/relationships/hyperlink" Target="https://docs.google.com/spreadsheets/d/1m-0FkBaiJJw__KMtrJSD7m8DL3pkV22kd7cOA9-N6rk/edit" TargetMode="External" /><Relationship Id="rId1469" Type="http://schemas.openxmlformats.org/officeDocument/2006/relationships/hyperlink" Target="https://docs.google.com/spreadsheets/d/1079M-AyiC-9MCh68FMopNGyE5kmBzxUuWGxo4iU93YY/edit" TargetMode="External" /><Relationship Id="rId173" Type="http://schemas.openxmlformats.org/officeDocument/2006/relationships/hyperlink" Target="https://docs.google.com/spreadsheets/d/160fBy0J_HAwA0TMXWC3PqGEmfQ_Rs0-6DQbqH0DLvjM/edit" TargetMode="External" /><Relationship Id="rId380" Type="http://schemas.openxmlformats.org/officeDocument/2006/relationships/hyperlink" Target="https://docs.google.com/spreadsheets/d/1DuoQZb-E9sbbg4Txym3W9UUxFUgFxq_JTLXFiGXuBto/edit" TargetMode="External" /><Relationship Id="rId601" Type="http://schemas.openxmlformats.org/officeDocument/2006/relationships/hyperlink" Target="https://docs.google.com/spreadsheets/d/198mYd9628JiL_PbWzdC_R5PPaKS0QTDlq0GBJj8BCpI/edit" TargetMode="External" /><Relationship Id="rId1024" Type="http://schemas.openxmlformats.org/officeDocument/2006/relationships/hyperlink" Target="https://docs.google.com/a/moe.gov.mv/spreadsheets/d/1kKzysWY-GIXhTtbAvZyOg14EOLlrP73ZqFd6TbiYHqc/edit?usp=sharing" TargetMode="External" /><Relationship Id="rId1231" Type="http://schemas.openxmlformats.org/officeDocument/2006/relationships/hyperlink" Target="https://docs.google.com/spreadsheets/d/14eZxdKg1hBgrPTMx677wFohKtnFHRPyCM8SOQOg2SR0/edit" TargetMode="External" /><Relationship Id="rId1676" Type="http://schemas.openxmlformats.org/officeDocument/2006/relationships/hyperlink" Target="https://docs.google.com/spreadsheets/d/1BQNb_O15oPRxsaTWw_B2frNYI_cVxDXTvrxRrqKLnMk/edit" TargetMode="External" /><Relationship Id="rId240" Type="http://schemas.openxmlformats.org/officeDocument/2006/relationships/hyperlink" Target="https://docs.google.com/spreadsheets/d/1IrAt2HSB3uKhptTAh-uo4G9OEsVY_9oApl8MxLSKCAg/edit" TargetMode="External" /><Relationship Id="rId478" Type="http://schemas.openxmlformats.org/officeDocument/2006/relationships/hyperlink" Target="https://docs.google.com/spreadsheets/d/17KOrQF9Y6MDzxmcP7kxQaMntGFXUBtvdlOW9RX3eVg8/edit" TargetMode="External" /><Relationship Id="rId685" Type="http://schemas.openxmlformats.org/officeDocument/2006/relationships/hyperlink" Target="https://docs.google.com/spreadsheets/d/1R2HwXzsC5Ung8jD4QjygQWZIltvwaCDWD6IHwawqC9A/edit" TargetMode="External" /><Relationship Id="rId892" Type="http://schemas.openxmlformats.org/officeDocument/2006/relationships/hyperlink" Target="https://docs.google.com/spreadsheets/d/1M9Pbgr8ktZGYuk1V8UYYS1Yxkiu-Ysgm_FM6CHHz-Vo/edit" TargetMode="External" /><Relationship Id="rId906" Type="http://schemas.openxmlformats.org/officeDocument/2006/relationships/hyperlink" Target="https://docs.google.com/spreadsheets/d/1FygWdtt4C9lDKKdrZsXsuMCFw4guytP6rKWRoM5e_CU/edit" TargetMode="External" /><Relationship Id="rId1329" Type="http://schemas.openxmlformats.org/officeDocument/2006/relationships/hyperlink" Target="https://docs.google.com/a/kinbidhooschool.edu.mv/spreadsheets/d/12SA2us7FI9ILGUipV4id-VLcEg1YqvYiZCt9NEy9W94/edit?usp=sharing" TargetMode="External" /><Relationship Id="rId1536" Type="http://schemas.openxmlformats.org/officeDocument/2006/relationships/hyperlink" Target="https://docs.google.com/spreadsheets/d/16NKF6N5K6XVD45SWoJE9ggsailvjHeNFBboYgFLNNPc/edit" TargetMode="External" /><Relationship Id="rId1743" Type="http://schemas.openxmlformats.org/officeDocument/2006/relationships/hyperlink" Target="https://drive.google.com/open?id=1C15BPGtn9EyOYCRWCCv7Sfa4hkjICRiiKoepDSaZY7Y" TargetMode="External" /><Relationship Id="rId35" Type="http://schemas.openxmlformats.org/officeDocument/2006/relationships/hyperlink" Target="https://docs.google.com/spreadsheets/d/1Ms8A1cBoXo4RX1XxG47bk68hUwme5BK7p0HzhJTX9dk/edit" TargetMode="External" /><Relationship Id="rId100" Type="http://schemas.openxmlformats.org/officeDocument/2006/relationships/hyperlink" Target="https://docs.google.com/spreadsheets/d/16HZGBgBSFwGmxWztYUrmetePuhezwbVfJgQTdH_rG80/edit" TargetMode="External" /><Relationship Id="rId338" Type="http://schemas.openxmlformats.org/officeDocument/2006/relationships/hyperlink" Target="https://docs.google.com/spreadsheets/d/1CwE4L-EZ6e2ERtF82hk9l-oK_fwt5j1LUWri1dZHoiI/edit" TargetMode="External" /><Relationship Id="rId545" Type="http://schemas.openxmlformats.org/officeDocument/2006/relationships/hyperlink" Target="https://docs.google.com/spreadsheets/d/1UMLRZtzsVBLCbrmt0pUYFkyHDMMinVZgPeobhen1oTw/edit" TargetMode="External" /><Relationship Id="rId752" Type="http://schemas.openxmlformats.org/officeDocument/2006/relationships/hyperlink" Target="https://docs.google.com/spreadsheets/d/1Dqxlr_oaMBx92Oscvq-7rhf_qGJ-kki9bXnV4ogexfo/edit?usp=sharing" TargetMode="External" /><Relationship Id="rId1175" Type="http://schemas.openxmlformats.org/officeDocument/2006/relationships/hyperlink" Target="https://docs.google.com/spreadsheets/d/1vbSspjmqUi7vaaLcycBuBHYUPxuPJhAXxVujif2BILw/edit" TargetMode="External" /><Relationship Id="rId1382" Type="http://schemas.openxmlformats.org/officeDocument/2006/relationships/hyperlink" Target="https://docs.google.com/a/moe.gov.mv/spreadsheets/d/1EfAMzhZedCrztDEUHtorHLFhxv6uWfGrxpzcjFA1Zm8/edit?usp=sharing" TargetMode="External" /><Relationship Id="rId1603" Type="http://schemas.openxmlformats.org/officeDocument/2006/relationships/hyperlink" Target="https://docs.google.com/spreadsheets/d/1mFy34U3AaHKhPk_zodMJqE2wlZ1bmt7dw_IJ0nQzjCQ/edit" TargetMode="External" /><Relationship Id="rId1810" Type="http://schemas.openxmlformats.org/officeDocument/2006/relationships/hyperlink" Target="https://docs.google.com/spreadsheets/d/1Wv0TemiOatvWokMHUi8Oc3Oa7zYjYZGKL5RnZwW_2wE/edit" TargetMode="External" /><Relationship Id="rId184" Type="http://schemas.openxmlformats.org/officeDocument/2006/relationships/hyperlink" Target="https://docs.google.com/spreadsheets/d/1_ME9RaXGAXqGdEobqTFWx26okKY1hSPBLRsfpEb87cE/edit" TargetMode="External" /><Relationship Id="rId391" Type="http://schemas.openxmlformats.org/officeDocument/2006/relationships/hyperlink" Target="https://docs.google.com/spreadsheets/d/1sFo33ocrd2nfH-m6-SPNS-zrfI0ml3Dgv9im4p382WY/edit" TargetMode="External" /><Relationship Id="rId405" Type="http://schemas.openxmlformats.org/officeDocument/2006/relationships/hyperlink" Target="https://docs.google.com/spreadsheets/d/16ZXQ1dFHBk-8zQiCYeVPUqjqKgyeQoSb4zsnOVt-k-0/edit" TargetMode="External" /><Relationship Id="rId612" Type="http://schemas.openxmlformats.org/officeDocument/2006/relationships/hyperlink" Target="https://docs.google.com/spreadsheets/d/1cSqsrwupyXwba8aaaQ_6lri4YhMuWvxRWKpym1mc8Hg/edit" TargetMode="External" /><Relationship Id="rId1035" Type="http://schemas.openxmlformats.org/officeDocument/2006/relationships/hyperlink" Target="https://docs.google.com/spreadsheets/d/1tWR2y4oJEKmiBxuizkomi2zEKhlC3-YZ2B48YA90tyE/edit" TargetMode="External" /><Relationship Id="rId1242" Type="http://schemas.openxmlformats.org/officeDocument/2006/relationships/hyperlink" Target="https://docs.google.com/a/moe.gov.mv/spreadsheets/d/1Gi815lsBaBf5u6SYrG_GCAk4mMbVPC38g5LbOI6PhJs/edit?usp=sharing" TargetMode="External" /><Relationship Id="rId1687" Type="http://schemas.openxmlformats.org/officeDocument/2006/relationships/hyperlink" Target="https://docs.google.com/spreadsheets/d/1KXv4mH0e7BQXaMmXAp52pb0iQNZpNCQFEtS_oVI02sw/edit" TargetMode="External" /><Relationship Id="rId251" Type="http://schemas.openxmlformats.org/officeDocument/2006/relationships/hyperlink" Target="https://docs.google.com/spreadsheets/d/1MAIgt2TN3QCMRefb5XDZ2PH2--_2EbTihI-UmVhCP0Y/edit" TargetMode="External" /><Relationship Id="rId489" Type="http://schemas.openxmlformats.org/officeDocument/2006/relationships/hyperlink" Target="https://docs.google.com/spreadsheets/d/1VsS2LtLPnccGw2uPj86K67ReNmQxnlvJkH9_7B_039o/edit" TargetMode="External" /><Relationship Id="rId696" Type="http://schemas.openxmlformats.org/officeDocument/2006/relationships/hyperlink" Target="https://drive.google.com/open?id=1Qc4Amy06XBpc5kT0H75CO44PqA6csFm3ctU4-7gDOIY" TargetMode="External" /><Relationship Id="rId917" Type="http://schemas.openxmlformats.org/officeDocument/2006/relationships/hyperlink" Target="https://docs.google.com/spreadsheets/d/1ewjaNCqhDuWDifLAI_rX9wS67q5og5e2eXoZ2fChAC0/edit" TargetMode="External" /><Relationship Id="rId1102" Type="http://schemas.openxmlformats.org/officeDocument/2006/relationships/hyperlink" Target="https://docs.google.com/spreadsheets/d/1a9PPJW_lresav_nmAn9QnYxDStphB8haE5ZLsFalZk8/edit" TargetMode="External" /><Relationship Id="rId1547" Type="http://schemas.openxmlformats.org/officeDocument/2006/relationships/hyperlink" Target="https://docs.google.com/spreadsheets/d/18WOmN_a2tLkD2zNZsJtgU8hf_qNTocBRqZXFyIq8tKQ/edit" TargetMode="External" /><Relationship Id="rId1754" Type="http://schemas.openxmlformats.org/officeDocument/2006/relationships/hyperlink" Target="https://docs.google.com/spreadsheets/d/1ttqA3DdUK7CsT-VE1XZmw-jK9noTccNgjTNQY1WWucM/edit" TargetMode="External" /><Relationship Id="rId46" Type="http://schemas.openxmlformats.org/officeDocument/2006/relationships/hyperlink" Target="https://docs.google.com/spreadsheets/d/1RGLI2lKtYAGsZhbwG4Tzal9Rw0ZdQ99DR_KI_yiFS0s/edit" TargetMode="External" /><Relationship Id="rId349" Type="http://schemas.openxmlformats.org/officeDocument/2006/relationships/hyperlink" Target="https://docs.google.com/spreadsheets/d/1o5fOT3WNbl5qPhyF-idZ6NrRCxyP8tU8WtjgMy_jX-M/edit" TargetMode="External" /><Relationship Id="rId556" Type="http://schemas.openxmlformats.org/officeDocument/2006/relationships/hyperlink" Target="https://drive.google.com/open?id=11MBhLLKpKAPDvHjfJvEt0JFCdEuZWc8EQSYFvo4bURw" TargetMode="External" /><Relationship Id="rId763" Type="http://schemas.openxmlformats.org/officeDocument/2006/relationships/hyperlink" Target="https://docs.google.com/a/moe.gov.mv/spreadsheets/d/1dRqtmujCKAzgpSrQpavk4G4jEiNpNnzEMru-bSJiVIA/edit?usp=sharing" TargetMode="External" /><Relationship Id="rId1186" Type="http://schemas.openxmlformats.org/officeDocument/2006/relationships/hyperlink" Target="https://docs.google.com/spreadsheets/d/1C-htCWc__cN5C53_0gdnbji6pipPwkiLG6yGKI8-7H4/edit" TargetMode="External" /><Relationship Id="rId1393" Type="http://schemas.openxmlformats.org/officeDocument/2006/relationships/hyperlink" Target="https://docs.google.com/spreadsheets/d/1KxOmCdrpVtkAedZ4BHYaepkML9PC4tswDFV8LCF8ChI/edit" TargetMode="External" /><Relationship Id="rId1407" Type="http://schemas.openxmlformats.org/officeDocument/2006/relationships/hyperlink" Target="https://docs.google.com/spreadsheets/d/1xAZunkQaNbBfgdW5aJTc4o-onwsYJDIXaXkjpYFSxB4/edit" TargetMode="External" /><Relationship Id="rId1614" Type="http://schemas.openxmlformats.org/officeDocument/2006/relationships/hyperlink" Target="https://docs.google.com/spreadsheets/d/1_Wuv60TZRdimvJi_dsYbzQRbZvHwDvMiEJfH6p9lHcg/edit" TargetMode="External" /><Relationship Id="rId1821" Type="http://schemas.openxmlformats.org/officeDocument/2006/relationships/hyperlink" Target="https://docs.google.com/spreadsheets/d/1bdFg-UnQ1lOVBXhlsybtT6K1A8Asdw5reMYHZ2p03W0/edit" TargetMode="External" /><Relationship Id="rId111" Type="http://schemas.openxmlformats.org/officeDocument/2006/relationships/hyperlink" Target="https://docs.google.com/spreadsheets/d/1sDL4vr3qfkrQB4tGBQe8j8PwzIgxqKQQu892-eDttd8/edit" TargetMode="External" /><Relationship Id="rId195" Type="http://schemas.openxmlformats.org/officeDocument/2006/relationships/hyperlink" Target="https://docs.google.com/a/moe.gov.mv/spreadsheets/d/1FcvVmO1Ai4epX5xBGGzQKCQB_yPNjAz0gOwhSIAmu2E/edit?usp=sharing" TargetMode="External" /><Relationship Id="rId209" Type="http://schemas.openxmlformats.org/officeDocument/2006/relationships/hyperlink" Target="https://docs.google.com/spreadsheets/d/15-9AlGwfECjBVIFzy_YbMTj5hpkYp7fHvl0KZkQp_8A/edit" TargetMode="External" /><Relationship Id="rId416" Type="http://schemas.openxmlformats.org/officeDocument/2006/relationships/hyperlink" Target="https://docs.google.com/spreadsheets/d/1HYVAeb_Azqv0YGnZ3TI08zM3Xv8wP6Pr60GI-jSwxtA/edit" TargetMode="External" /><Relationship Id="rId970" Type="http://schemas.openxmlformats.org/officeDocument/2006/relationships/hyperlink" Target="https://docs.google.com/spreadsheets/d/1uJKohV1ISLQN4ElwLuvs0Ai1KZyv7yfUIsu5bkDErUs/edit" TargetMode="External" /><Relationship Id="rId1046" Type="http://schemas.openxmlformats.org/officeDocument/2006/relationships/hyperlink" Target="https://docs.google.com/spreadsheets/d/1Gj0xNBlpa06tbUwfWzpqfksVItyMNCrHkPd7HG0gKTQ/edit" TargetMode="External" /><Relationship Id="rId1253" Type="http://schemas.openxmlformats.org/officeDocument/2006/relationships/hyperlink" Target="https://docs.google.com/spreadsheets/d/1lyrX8Axio0bHkBUQeozmYSI6AhH7wp1v55YJk1taj2I/edit" TargetMode="External" /><Relationship Id="rId1698" Type="http://schemas.openxmlformats.org/officeDocument/2006/relationships/hyperlink" Target="https://drive.google.com/open?id=18hL-tmL0VMEKsCSPGn6pieQP8n5FLn9dWMfdiP8HMEU" TargetMode="External" /><Relationship Id="rId623" Type="http://schemas.openxmlformats.org/officeDocument/2006/relationships/hyperlink" Target="https://docs.google.com/spreadsheets/d/133BGO6aCqmyvVXc5lvseVXYy4NgN_F2MaUw1OHGREPM/edit" TargetMode="External" /><Relationship Id="rId830" Type="http://schemas.openxmlformats.org/officeDocument/2006/relationships/hyperlink" Target="https://docs.google.com/a/moe.gov.mv/spreadsheets/d/1ZS8UlS6PCYejbZSy5lWZj7j7Cjj5oI1bZnNfo2y_hs4/edit?usp=sharing" TargetMode="External" /><Relationship Id="rId928" Type="http://schemas.openxmlformats.org/officeDocument/2006/relationships/hyperlink" Target="https://docs.google.com/spreadsheets/d/15MrfWfzqTCPl6ql1EgjnBb9nZ0VJHDCsg9kAdfhY_c4/edit" TargetMode="External" /><Relationship Id="rId1460" Type="http://schemas.openxmlformats.org/officeDocument/2006/relationships/hyperlink" Target="https://docs.google.com/spreadsheets/d/1AQFgw4MZT_4o7eO28rGqWMSEWdGfPMtclsKiie1TZ0c/edit" TargetMode="External" /><Relationship Id="rId1558" Type="http://schemas.openxmlformats.org/officeDocument/2006/relationships/hyperlink" Target="https://docs.google.com/spreadsheets/d/1j7FquNh1zROHGm8H79P7HpRDDBR-jsOOQTZt7-Y8wXc/edit" TargetMode="External" /><Relationship Id="rId1765" Type="http://schemas.openxmlformats.org/officeDocument/2006/relationships/hyperlink" Target="https://docs.google.com/spreadsheets/d/15sUPo6dPwSYqbxcIQ85bOA45Ec9lGV-jNYz1tOqfNxI/edit" TargetMode="External" /><Relationship Id="rId57" Type="http://schemas.openxmlformats.org/officeDocument/2006/relationships/hyperlink" Target="https://docs.google.com/spreadsheets/d/12zcGf4ab38HS3aWOPNtgVASC3O5jAxZs_H7TIPV9uEA/edit" TargetMode="External" /><Relationship Id="rId262" Type="http://schemas.openxmlformats.org/officeDocument/2006/relationships/hyperlink" Target="https://docs.google.com/a/moe.gov.mv/spreadsheets/d/1RFhH-maviqStiV8QPo0hBm5sdxIrdV5UB757T1Z46ZI/edit?usp=drive_web" TargetMode="External" /><Relationship Id="rId567" Type="http://schemas.openxmlformats.org/officeDocument/2006/relationships/hyperlink" Target="https://docs.google.com/a/moe.gov.mv/spreadsheets/d/1dhh1Fb4LRJ0bSDRAGgpIjPK0Yv4NZ_dnZwUxJv-EZ7c/edit?usp=sharing" TargetMode="External" /><Relationship Id="rId1113" Type="http://schemas.openxmlformats.org/officeDocument/2006/relationships/hyperlink" Target="https://docs.google.com/spreadsheets/d/1LAKnEm6FVslUkG9NvEaNs8SkapDHE7gJYyDX3-jUlIY/edit" TargetMode="External" /><Relationship Id="rId1197" Type="http://schemas.openxmlformats.org/officeDocument/2006/relationships/hyperlink" Target="https://docs.google.com/spreadsheets/d/16IQeA2OrotGZyBJkiqIBtO1wBWPTWBReqM27ClCroMo/edit" TargetMode="External" /><Relationship Id="rId1320" Type="http://schemas.openxmlformats.org/officeDocument/2006/relationships/hyperlink" Target="https://docs.google.com/spreadsheets/d/1xeheyd8XBNa7iaDFlDHtDrX1I3_c1gZdhdeQEymnSwQ/edit" TargetMode="External" /><Relationship Id="rId1418" Type="http://schemas.openxmlformats.org/officeDocument/2006/relationships/hyperlink" Target="https://docs.google.com/a/moe.gov.mv/spreadsheets/d/1peT43Ayt6ZPVbOxdo9KaFgDof4vBJclmiPMiWxiffzk/edit?usp=sharing" TargetMode="External" /><Relationship Id="rId122" Type="http://schemas.openxmlformats.org/officeDocument/2006/relationships/hyperlink" Target="https://docs.google.com/spreadsheets/d/1swAFXNCNmBIsRqHri6qUitg6xq8dclfz7PsW5ErQyLw/edit" TargetMode="External" /><Relationship Id="rId774" Type="http://schemas.openxmlformats.org/officeDocument/2006/relationships/hyperlink" Target="https://docs.google.com/spreadsheets/d/15KmR4xZhFovY3XXw27O6KZoFvNj58bLwFRW0PPSoxnI/edit" TargetMode="External" /><Relationship Id="rId981" Type="http://schemas.openxmlformats.org/officeDocument/2006/relationships/hyperlink" Target="https://docs.google.com/spreadsheets/d/1Uii_Xooo_uCqxYdsT6_dKx9sJPlRTic-mYLhVEXhXwA/edit" TargetMode="External" /><Relationship Id="rId1057" Type="http://schemas.openxmlformats.org/officeDocument/2006/relationships/hyperlink" Target="https://docs.google.com/spreadsheets/d/1vI0hnCmebYf3gbEE_paypVb05KwsfDBOJeUrrT9aa_o/edit" TargetMode="External" /><Relationship Id="rId1625" Type="http://schemas.openxmlformats.org/officeDocument/2006/relationships/hyperlink" Target="https://docs.google.com/a/moe.gov.mv/spreadsheets/d/1uzor2EK90-QBz05dU-FKHphscbL_R3-vf3D0bHDu7AQ/edit?usp=sharing" TargetMode="External" /><Relationship Id="rId1832" Type="http://schemas.openxmlformats.org/officeDocument/2006/relationships/hyperlink" Target="https://docs.google.com/spreadsheets/d/1Yxb5cuuixih-ApTX2pkeGmU327rN1E-A6cw4zYoeUjE/edit" TargetMode="External" /><Relationship Id="rId427" Type="http://schemas.openxmlformats.org/officeDocument/2006/relationships/hyperlink" Target="https://docs.google.com/spreadsheets/d/1M8f4O6OIuSSDnnmTpPblkGn_ILY45ODrQlI2bW5o2zw/edit" TargetMode="External" /><Relationship Id="rId634" Type="http://schemas.openxmlformats.org/officeDocument/2006/relationships/hyperlink" Target="https://docs.google.com/a/moe.gov.mv/spreadsheets/d/1QxEVpqPoYEAHTGsii29_CYaTWBURbQpX02VJSMC0i3w/edit?usp=sharing" TargetMode="External" /><Relationship Id="rId841" Type="http://schemas.openxmlformats.org/officeDocument/2006/relationships/hyperlink" Target="https://docs.google.com/spreadsheets/d/1O3q_rfVMkX139xejbXewtt3lI7hIZXQOsYjgB-AxK7E/edit" TargetMode="External" /><Relationship Id="rId1264" Type="http://schemas.openxmlformats.org/officeDocument/2006/relationships/hyperlink" Target="https://docs.google.com/spreadsheets/d/1AGNibk5Nmbkx6qr7qL5Cd95suVkJFs8lGkhrUxvrSuc/edit" TargetMode="External" /><Relationship Id="rId1471" Type="http://schemas.openxmlformats.org/officeDocument/2006/relationships/hyperlink" Target="https://docs.google.com/spreadsheets/d/1WwxRdbPaaGUavsCYYITd3kyEhKsl6ISSPfuUSWkZszA/edit" TargetMode="External" /><Relationship Id="rId1569" Type="http://schemas.openxmlformats.org/officeDocument/2006/relationships/hyperlink" Target="https://docs.google.com/spreadsheets/d/1jk_zFs-ngF4bGxHKm9KX7gQ8_HDjOYSEez1__5g4KnY/edit" TargetMode="External" /><Relationship Id="rId273" Type="http://schemas.openxmlformats.org/officeDocument/2006/relationships/hyperlink" Target="https://drive.google.com/open?id=0B539rxTLdQnXS25PRUZNSnZVWjQ" TargetMode="External" /><Relationship Id="rId480" Type="http://schemas.openxmlformats.org/officeDocument/2006/relationships/hyperlink" Target="https://drive.google.com/open?id=1CdqJktXcbthrEiWwz0TTGNejhrfFaWm8iAxu2RcjonM" TargetMode="External" /><Relationship Id="rId701" Type="http://schemas.openxmlformats.org/officeDocument/2006/relationships/hyperlink" Target="https://docs.google.com/spreadsheets/d/1Y8l8opJrtHdKhnWgASQBTe5wRV8uk0AMhslyQnhtB0I/edit" TargetMode="External" /><Relationship Id="rId939" Type="http://schemas.openxmlformats.org/officeDocument/2006/relationships/hyperlink" Target="https://docs.google.com/spreadsheets/d/1vi-RjKy60sy-X_BHffo8PRp0mZoVi86qcUtW_ylRBPw/edit" TargetMode="External" /><Relationship Id="rId1124" Type="http://schemas.openxmlformats.org/officeDocument/2006/relationships/hyperlink" Target="https://docs.google.com/spreadsheets/d/1j6DdnqtcEWXrVSzkJED-WP4mQLQW9oaa3XNAPZXU0CE/edit" TargetMode="External" /><Relationship Id="rId1331" Type="http://schemas.openxmlformats.org/officeDocument/2006/relationships/hyperlink" Target="https://docs.google.com/spreadsheets/d/12q1nViwkRLL71UBIDBeAd3v7BsDzTNda1Pi-1kQvcYQ/edit" TargetMode="External" /><Relationship Id="rId1776" Type="http://schemas.openxmlformats.org/officeDocument/2006/relationships/hyperlink" Target="https://docs.google.com/spreadsheets/d/1T87-kb7BO_phIrsN5x03b_1IH84EIzY615W8B_HdT9k/edit" TargetMode="External" /><Relationship Id="rId68" Type="http://schemas.openxmlformats.org/officeDocument/2006/relationships/hyperlink" Target="https://docs.google.com/spreadsheets/d/1tu4jxnuAOJPM8C5A9kr45oSR4KNk-5SNoJwCRklCS5g/edit" TargetMode="External" /><Relationship Id="rId133" Type="http://schemas.openxmlformats.org/officeDocument/2006/relationships/hyperlink" Target="https://docs.google.com/spreadsheets/d/1Dzl9SCpz3bNtka4EVv_WQcXxJOo31z8uO-momVmR6OU/edit" TargetMode="External" /><Relationship Id="rId340" Type="http://schemas.openxmlformats.org/officeDocument/2006/relationships/hyperlink" Target="https://docs.google.com/spreadsheets/d/157DKxnv3Ns5BRUAnMk-olgBuy9iOful6EUYio14Gouk/edit" TargetMode="External" /><Relationship Id="rId578" Type="http://schemas.openxmlformats.org/officeDocument/2006/relationships/hyperlink" Target="https://docs.google.com/spreadsheets/d/1t3hOquJZCnQTIYnHO4bFV3DM9ppgklH6KbisTYrzzos/edit" TargetMode="External" /><Relationship Id="rId785" Type="http://schemas.openxmlformats.org/officeDocument/2006/relationships/hyperlink" Target="https://docs.google.com/spreadsheets/d/1CVL_bLnlyCHnIQ3236GZWkRnBo3OXZbSsVwmpR0XWws/edit" TargetMode="External" /><Relationship Id="rId992" Type="http://schemas.openxmlformats.org/officeDocument/2006/relationships/hyperlink" Target="https://docs.google.com/spreadsheets/d/1Ay5Xu8toOtMQw5yYPoz_S4NAJDWnJqxoJ6xy5GsbmMs/edit" TargetMode="External" /><Relationship Id="rId1429" Type="http://schemas.openxmlformats.org/officeDocument/2006/relationships/hyperlink" Target="https://docs.google.com/spreadsheets/d/1evgM6AHASpdW7I_l4EMZM-1za24eczF8_p_pMP5spi0/edit" TargetMode="External" /><Relationship Id="rId1636" Type="http://schemas.openxmlformats.org/officeDocument/2006/relationships/hyperlink" Target="https://docs.google.com/spreadsheets/d/1oETYOVuhEJHwP5EV8cTWj2vg4OeC0u_z64-XfrgRIic/edit" TargetMode="External" /><Relationship Id="rId1843" Type="http://schemas.openxmlformats.org/officeDocument/2006/relationships/hyperlink" Target="https://docs.google.com/spreadsheets/d/16T9lqmCZ9dgkCkKehvBwGTjvBbXJlvOrKNewLo_stEc/edit" TargetMode="External" /><Relationship Id="rId200" Type="http://schemas.openxmlformats.org/officeDocument/2006/relationships/hyperlink" Target="https://docs.google.com/spreadsheets/d/1RRoP31qDqnZ9-Ygbay5HJs_T3D3mPAvglibz4NGORiY/edit" TargetMode="External" /><Relationship Id="rId438" Type="http://schemas.openxmlformats.org/officeDocument/2006/relationships/hyperlink" Target="https://docs.google.com/a/moe.gov.mv/spreadsheets/d/1blXn5ZiwPZCSK-5o5MYsFoSQ38nf5Nn3Yl1jmh9no7g/edit?usp=sharing" TargetMode="External" /><Relationship Id="rId645" Type="http://schemas.openxmlformats.org/officeDocument/2006/relationships/hyperlink" Target="https://docs.google.com/spreadsheets/d/1kQnVnkB1LGR-5eJw1rzGxJN1AEu8q4U5Sv51-UWy14c/edit" TargetMode="External" /><Relationship Id="rId852" Type="http://schemas.openxmlformats.org/officeDocument/2006/relationships/hyperlink" Target="https://docs.google.com/spreadsheets/d/1eKkHUwnE_CR5g-MmuUTTBXG83Jkop9t8X6NRaV9cFdk/edit" TargetMode="External" /><Relationship Id="rId1068" Type="http://schemas.openxmlformats.org/officeDocument/2006/relationships/hyperlink" Target="https://docs.google.com/spreadsheets/d/17h2AAv8Yl48ub0_leHM3vj7_44_zlxM6N94VwezOjAM/edit" TargetMode="External" /><Relationship Id="rId1275" Type="http://schemas.openxmlformats.org/officeDocument/2006/relationships/hyperlink" Target="https://drive.google.com/open?id=0B4Ni0_weedbzQloyWU52ZzlRRTg" TargetMode="External" /><Relationship Id="rId1482" Type="http://schemas.openxmlformats.org/officeDocument/2006/relationships/hyperlink" Target="https://docs.google.com/spreadsheets/d/1TvWq28bd_u-XzA9JipKdwvVQDek0cSj9OQ1fxCgNE_Y/edit" TargetMode="External" /><Relationship Id="rId1703" Type="http://schemas.openxmlformats.org/officeDocument/2006/relationships/hyperlink" Target="https://docs.google.com/spreadsheets/d/1obLZ_7GB_RJZgPYMTdPKHsuZn_VdLPfpparHyNa0zoA/edit" TargetMode="External" /><Relationship Id="rId284" Type="http://schemas.openxmlformats.org/officeDocument/2006/relationships/hyperlink" Target="https://drive.google.com/open?id=0B_njKemYISN-UFhKSzZwSllUbVk" TargetMode="External" /><Relationship Id="rId491" Type="http://schemas.openxmlformats.org/officeDocument/2006/relationships/hyperlink" Target="https://drive.google.com/open?id=1tbvArvlh0W2bvYlb7ZfkDI8mAFS4AqYKw945io0AUnI" TargetMode="External" /><Relationship Id="rId505" Type="http://schemas.openxmlformats.org/officeDocument/2006/relationships/hyperlink" Target="https://docs.google.com/spreadsheets/d/1TpEIT2En0GZ12OjpaEdVB7Wt-XZZ0oxewJ1bYVAn5b8/edit" TargetMode="External" /><Relationship Id="rId712" Type="http://schemas.openxmlformats.org/officeDocument/2006/relationships/hyperlink" Target="https://docs.google.com/spreadsheets/d/1K55Ar5e7GdUlf84lz6baFZB3gLgnAgaDo3j1n5x0gOU/edit" TargetMode="External" /><Relationship Id="rId1135" Type="http://schemas.openxmlformats.org/officeDocument/2006/relationships/hyperlink" Target="https://docs.google.com/a/moe.gov.mv/spreadsheets/d/1-NIN_ySuGDxFZvuKBXJBEq0abL1NQ2Hqa8Qri8ZTSz8/edit?usp=sharing" TargetMode="External" /><Relationship Id="rId1342" Type="http://schemas.openxmlformats.org/officeDocument/2006/relationships/hyperlink" Target="https://docs.google.com/spreadsheets/d/18ToYdw1QwY3A0nkYwnhZwPFEe7MEAT6MSzJUerz4370/edit" TargetMode="External" /><Relationship Id="rId1787" Type="http://schemas.openxmlformats.org/officeDocument/2006/relationships/hyperlink" Target="https://docs.google.com/spreadsheets/d/1WD7JFluWL0eouK8R5na_AEunHfkgouyLTAgPcKiGhkE/edit" TargetMode="External" /><Relationship Id="rId79" Type="http://schemas.openxmlformats.org/officeDocument/2006/relationships/hyperlink" Target="https://docs.google.com/spreadsheets/d/1n6jONWZrRUgGeb-im_lGSHw5UMiDgmDHFKPcpVPGyjc/edit" TargetMode="External" /><Relationship Id="rId144" Type="http://schemas.openxmlformats.org/officeDocument/2006/relationships/hyperlink" Target="https://docs.google.com/spreadsheets/d/1wpU5Dv9oQ53ydmaTBORBa3Lyyu-KH7gXtl4eBLrs7uE/edit" TargetMode="External" /><Relationship Id="rId589" Type="http://schemas.openxmlformats.org/officeDocument/2006/relationships/hyperlink" Target="https://docs.google.com/spreadsheets/d/1yEXdJzge_HThv6LL67Lu5gFkwd36_GL4HdVmytz0y44/edit" TargetMode="External" /><Relationship Id="rId796" Type="http://schemas.openxmlformats.org/officeDocument/2006/relationships/hyperlink" Target="https://docs.google.com/spreadsheets/d/1SiQwKxwKu_0hKrGT8BOtuXjpk1flgtzv3EVKEQ0mST4/edit" TargetMode="External" /><Relationship Id="rId1202" Type="http://schemas.openxmlformats.org/officeDocument/2006/relationships/hyperlink" Target="https://docs.google.com/spreadsheets/d/1HQxwPt-3wS94-O0_kFXj1x-PGdM3GPtQkmkXOpOn2aI/edit" TargetMode="External" /><Relationship Id="rId1647" Type="http://schemas.openxmlformats.org/officeDocument/2006/relationships/hyperlink" Target="https://docs.google.com/spreadsheets/d/1as_MDBkLxSzoXkcJgi5cXnsdnyKJJE_YmDTPHNxrJPQ/edit" TargetMode="External" /><Relationship Id="rId351" Type="http://schemas.openxmlformats.org/officeDocument/2006/relationships/hyperlink" Target="https://docs.google.com/spreadsheets/d/1LOuzMxTdM5xS1YDpSJPs3fNFT7UKmyFmlHKzyYm9cMc/edit" TargetMode="External" /><Relationship Id="rId449" Type="http://schemas.openxmlformats.org/officeDocument/2006/relationships/hyperlink" Target="https://docs.google.com/spreadsheets/d/1dGAHsLT5ARlvcN9SneRgyR7zC7TDbad8kT14FzxF52Q/edit" TargetMode="External" /><Relationship Id="rId656" Type="http://schemas.openxmlformats.org/officeDocument/2006/relationships/hyperlink" Target="https://docs.google.com/spreadsheets/d/1Hpu8pzX8DwLk0S-zibnG_jGDy2V6M3uC8q5f5NfyXyM/edit" TargetMode="External" /><Relationship Id="rId863" Type="http://schemas.openxmlformats.org/officeDocument/2006/relationships/hyperlink" Target="https://docs.google.com/spreadsheets/d/1HpRzX0lvZ0_WxWfSprYza036fjA5dx8xSoQQ1Iq8PMg/edit" TargetMode="External" /><Relationship Id="rId1079" Type="http://schemas.openxmlformats.org/officeDocument/2006/relationships/hyperlink" Target="https://docs.google.com/spreadsheets/d/1D7EZOUiBCaZxgkH1bd1oyXsfPKKpUg11qQYPIuUlPVc/edit" TargetMode="External" /><Relationship Id="rId1286" Type="http://schemas.openxmlformats.org/officeDocument/2006/relationships/hyperlink" Target="https://docs.google.com/spreadsheets/d/1-kLy23-nKMX8psWqTkv0xWtb_no_61dWQonSLx1KFgw/edit" TargetMode="External" /><Relationship Id="rId1493" Type="http://schemas.openxmlformats.org/officeDocument/2006/relationships/hyperlink" Target="https://docs.google.com/spreadsheets/d/1-Hzl1Vv3p75-9sq3UTlfZNVQoiaaZ_aOFNqMyFwO7to/edit" TargetMode="External" /><Relationship Id="rId1507" Type="http://schemas.openxmlformats.org/officeDocument/2006/relationships/hyperlink" Target="https://docs.google.com/spreadsheets/d/1SwjdEr1XGRQ9NGsSEfaUQoOH5I8jUw8CYbuZjZkU8H0/edit" TargetMode="External" /><Relationship Id="rId1714" Type="http://schemas.openxmlformats.org/officeDocument/2006/relationships/hyperlink" Target="https://docs.google.com/spreadsheets/d/1FkC89JI7YCBvjxPMy75PmN8COJOhllo8OmgCJo4eiMo/edit" TargetMode="External" /><Relationship Id="rId211" Type="http://schemas.openxmlformats.org/officeDocument/2006/relationships/hyperlink" Target="https://docs.google.com/spreadsheets/d/1fddrhQ8gGmjIO5J9nJrbZQg4NJRIdRIGoIHC_ILqc7w/edit" TargetMode="External" /><Relationship Id="rId295" Type="http://schemas.openxmlformats.org/officeDocument/2006/relationships/hyperlink" Target="https://drive.google.com/open?id=0B-Rc7GMBtLB7TkVtNlhRd0p1SU0" TargetMode="External" /><Relationship Id="rId309" Type="http://schemas.openxmlformats.org/officeDocument/2006/relationships/hyperlink" Target="https://docs.google.com/a/moe.gov.mv/spreadsheets/d/1gMPbNBjq0a2xSrK79IGqxgHiP1u1fgDVCBBVOz_mlnk/edit?usp=sharing" TargetMode="External" /><Relationship Id="rId516" Type="http://schemas.openxmlformats.org/officeDocument/2006/relationships/hyperlink" Target="https://docs.google.com/spreadsheets/d/1X9RGi2AfG4MVHq7PlwrY7T4W1fYRJivV16OiAaOm3gQ/edit" TargetMode="External" /><Relationship Id="rId1146" Type="http://schemas.openxmlformats.org/officeDocument/2006/relationships/hyperlink" Target="https://docs.google.com/spreadsheets/d/1Gfpyp_6bhPv_NqIdotPEF58lSoNj1RGiXiDMQeagRfs/edit" TargetMode="External" /><Relationship Id="rId1798" Type="http://schemas.openxmlformats.org/officeDocument/2006/relationships/hyperlink" Target="https://docs.google.com/spreadsheets/d/1PKOS5mulOrPFncVgizAWzo5ITRSkxCLyu6ujFcIIbtg/edit" TargetMode="External" /><Relationship Id="rId723" Type="http://schemas.openxmlformats.org/officeDocument/2006/relationships/hyperlink" Target="https://docs.google.com/spreadsheets/d/1Az47JaRCmlHDHCWZLFz55dV4Rbf9bU246Lq1w9RR1ak/edit" TargetMode="External" /><Relationship Id="rId930" Type="http://schemas.openxmlformats.org/officeDocument/2006/relationships/hyperlink" Target="https://drive.google.com/open?id=1zaP9lBTUZ7HuCkb8rv2e5kWh4h9xwh8cXhu24iMGhZ8" TargetMode="External" /><Relationship Id="rId1006" Type="http://schemas.openxmlformats.org/officeDocument/2006/relationships/hyperlink" Target="https://docs.google.com/spreadsheets/d/1EuQTHGr_xLUuTDnE-bDmTZRIduCAK3eyjVbvbsDiFWE/edit" TargetMode="External" /><Relationship Id="rId1353" Type="http://schemas.openxmlformats.org/officeDocument/2006/relationships/hyperlink" Target="https://drive.google.com/open?id=1rhWJgyrHOk1sw4vQDFLBZUd8e1ZKR4JMPLQ_v6NHl-0" TargetMode="External" /><Relationship Id="rId1560" Type="http://schemas.openxmlformats.org/officeDocument/2006/relationships/hyperlink" Target="https://drive.google.com/open?id=1tdpAQ23GhVU6MKa8rRNdOnMXDZNQQKWTMTI7AaoySNg" TargetMode="External" /><Relationship Id="rId1658" Type="http://schemas.openxmlformats.org/officeDocument/2006/relationships/hyperlink" Target="https://docs.google.com/spreadsheets/d/1LNwbGhqyCv4U-qB-la-1yMbw9SUh3aigHzAXVqafiTA/edit" TargetMode="External" /><Relationship Id="rId155" Type="http://schemas.openxmlformats.org/officeDocument/2006/relationships/hyperlink" Target="https://docs.google.com/spreadsheets/d/16hOGCEQugZY7k5rk9x3_7a5kXTRGi-QfjtQ0_YzarDA/edit" TargetMode="External" /><Relationship Id="rId362" Type="http://schemas.openxmlformats.org/officeDocument/2006/relationships/hyperlink" Target="https://docs.google.com/spreadsheets/d/13uzByJu7qGF2PTMWrXU0_gSvhYwtPgfVWGV30hO6k88/edit" TargetMode="External" /><Relationship Id="rId1213" Type="http://schemas.openxmlformats.org/officeDocument/2006/relationships/hyperlink" Target="https://docs.google.com/a/moe.gov.mv/spreadsheets/d/1vxcv--rX6PDVLE3heDrsQje_7Kp4Ot3l-84ulEe5ZKo/edit?usp=sharing" TargetMode="External" /><Relationship Id="rId1297" Type="http://schemas.openxmlformats.org/officeDocument/2006/relationships/hyperlink" Target="https://docs.google.com/a/moe.gov.mv/spreadsheets/d/1uTE0gH96fcyCQU1tV0hN8Kq9Y_CQ4yW--MYZjmckxS0/edit?usp=sharing" TargetMode="External" /><Relationship Id="rId1420" Type="http://schemas.openxmlformats.org/officeDocument/2006/relationships/hyperlink" Target="https://docs.google.com/spreadsheets/d/1U7eMp2rpbV_V8uGSyLEizh2HAOyDy0RlGNwbEGLOaDg/edit" TargetMode="External" /><Relationship Id="rId1518" Type="http://schemas.openxmlformats.org/officeDocument/2006/relationships/hyperlink" Target="https://docs.google.com/spreadsheets/d/17AY60x01NuD0nK7jGOayGEHmPGtPmhN8H48XPs4FIvM/edit" TargetMode="External" /><Relationship Id="rId222" Type="http://schemas.openxmlformats.org/officeDocument/2006/relationships/hyperlink" Target="https://docs.google.com/spreadsheets/d/1IPGtjfVYvYJVPkPdE6_9jIc6RejjVLJzoPjGuMlylo4/edit" TargetMode="External" /><Relationship Id="rId667" Type="http://schemas.openxmlformats.org/officeDocument/2006/relationships/hyperlink" Target="https://docs.google.com/spreadsheets/d/1NKGruHqU0Id7aSOwbbM2V9EK2-Cn0nmQ7u7oMhIsqkM/edit" TargetMode="External" /><Relationship Id="rId874" Type="http://schemas.openxmlformats.org/officeDocument/2006/relationships/hyperlink" Target="https://docs.google.com/spreadsheets/d/1A5LMKS_wKRFfbouTByriCinBnmd0SQ3ISBuE333ApXI/edit" TargetMode="External" /><Relationship Id="rId1725" Type="http://schemas.openxmlformats.org/officeDocument/2006/relationships/hyperlink" Target="https://docs.google.com/spreadsheets/d/1aPiK308zgxGrouUQ44vtgtrR1DHFFjiNUBEDqRXiDFg/edit" TargetMode="External" /><Relationship Id="rId17" Type="http://schemas.openxmlformats.org/officeDocument/2006/relationships/hyperlink" Target="https://docs.google.com/spreadsheets/d/1QRRKnQbcQVe03VlcF4eotQwbwwZPKnP6l1Kz3_9M9mU/edit" TargetMode="External" /><Relationship Id="rId527" Type="http://schemas.openxmlformats.org/officeDocument/2006/relationships/hyperlink" Target="https://docs.google.com/spreadsheets/d/1fyJS8NCNh3QJr2tbz6TXgYL5ItbiZynymG56dHZ2LB4/edit" TargetMode="External" /><Relationship Id="rId734" Type="http://schemas.openxmlformats.org/officeDocument/2006/relationships/hyperlink" Target="https://docs.google.com/spreadsheets/d/1jjfRnCHE03etYFM-09x23q7zJALjuBFmmyj38PYBrzw/edit" TargetMode="External" /><Relationship Id="rId941" Type="http://schemas.openxmlformats.org/officeDocument/2006/relationships/hyperlink" Target="https://docs.google.com/spreadsheets/d/1J5u-5lX_BuzkyFZAHdGZNeUqEouR2_wZGhPCl_v4NtM/edit" TargetMode="External" /><Relationship Id="rId1157" Type="http://schemas.openxmlformats.org/officeDocument/2006/relationships/hyperlink" Target="https://docs.google.com/spreadsheets/d/1cTDLsc2WJZLA4IJw5dxX95jTx26mg8-CVkjr5kQskY0/edit" TargetMode="External" /><Relationship Id="rId1364" Type="http://schemas.openxmlformats.org/officeDocument/2006/relationships/hyperlink" Target="https://docs.google.com/a/moe.gov.mv/spreadsheets/d/11lSlrzuFaAln2T9U18faCawYTnrSjEwS_tRTOquGIOI/edit?usp=sharing" TargetMode="External" /><Relationship Id="rId1571" Type="http://schemas.openxmlformats.org/officeDocument/2006/relationships/hyperlink" Target="https://docs.google.com/a/moe.gov.mv/spreadsheets/d/16VC-ogbv29fUWNdsMs4Oj4S-pIuD0gn2XKI0HccK1bk/edit?usp=sharing" TargetMode="External" /><Relationship Id="rId70" Type="http://schemas.openxmlformats.org/officeDocument/2006/relationships/hyperlink" Target="https://docs.google.com/spreadsheets/d/1tOzclRyaIGaO945m6JGMQhX6i3FJlpsqlZ4TBkKjKi0/edit" TargetMode="External" /><Relationship Id="rId166" Type="http://schemas.openxmlformats.org/officeDocument/2006/relationships/hyperlink" Target="https://docs.google.com/spreadsheets/d/13K5M0CHiPM3o9AO-hMNGECmpjpeVgekX2HWqiQLgra8/edit" TargetMode="External" /><Relationship Id="rId373" Type="http://schemas.openxmlformats.org/officeDocument/2006/relationships/hyperlink" Target="https://docs.google.com/spreadsheets/d/10XvDCpX42i2vLf7b5WdCJ_FNTKdgGp33tHoKrbcqx-M/edit" TargetMode="External" /><Relationship Id="rId580" Type="http://schemas.openxmlformats.org/officeDocument/2006/relationships/hyperlink" Target="https://docs.google.com/spreadsheets/d/1VKfzu5-mFp-_8YvA6cPlVRhZMRUJPQ5qeptPrre5Lik/edit" TargetMode="External" /><Relationship Id="rId801" Type="http://schemas.openxmlformats.org/officeDocument/2006/relationships/hyperlink" Target="https://docs.google.com/a/moe.gov.mv/spreadsheets/d/1WiwbR6xBfIwhPAs62rRLjJ0_U9oqKlXnqU8eV58Bf6o/edit?usp=sharing" TargetMode="External" /><Relationship Id="rId1017" Type="http://schemas.openxmlformats.org/officeDocument/2006/relationships/hyperlink" Target="https://docs.google.com/spreadsheets/d/1cIZ-nH0Z2bc52hY-sosoCZzg2-PuaBIRlhT_3YOK4os/edit" TargetMode="External" /><Relationship Id="rId1224" Type="http://schemas.openxmlformats.org/officeDocument/2006/relationships/hyperlink" Target="https://docs.google.com/spreadsheets/d/1XqgZrcoIZ87b-la5jhXdJzndl9QPBLginJFMRy7zZ6c/edit" TargetMode="External" /><Relationship Id="rId1431" Type="http://schemas.openxmlformats.org/officeDocument/2006/relationships/hyperlink" Target="https://docs.google.com/spreadsheets/d/1th-pzPqMvd9elseIY-qxG1BhHGzeJRCc-12EK8s7nQU/edit" TargetMode="External" /><Relationship Id="rId1669" Type="http://schemas.openxmlformats.org/officeDocument/2006/relationships/hyperlink" Target="https://docs.google.com/spreadsheets/d/1s2EBuyMzRFWO8U_RVPjEtlAcavBaI5Oi5uG2Oa7NHF4/edit" TargetMode="External" /><Relationship Id="rId1" Type="http://schemas.openxmlformats.org/officeDocument/2006/relationships/hyperlink" Target="https://docs.google.com/spreadsheets/d/1NOcuXIECwzqz2VTd_9jZuUuBFQOmHgG3w1ydXKxLNrA/edit" TargetMode="External" /><Relationship Id="rId233" Type="http://schemas.openxmlformats.org/officeDocument/2006/relationships/hyperlink" Target="https://drive.google.com/open?id=0B4BK3WFbsEkYZXlJaXJwVEZQdEk" TargetMode="External" /><Relationship Id="rId440" Type="http://schemas.openxmlformats.org/officeDocument/2006/relationships/hyperlink" Target="https://docs.google.com/spreadsheets/d/1sl_ZfeC-SCnlZqaYjCuD44OAojKYqEjh_mOBkPHObwI/edit" TargetMode="External" /><Relationship Id="rId678" Type="http://schemas.openxmlformats.org/officeDocument/2006/relationships/hyperlink" Target="https://docs.google.com/spreadsheets/d/11zILsODWBfquEhGhe5axI6e83xDN69_rqJLOzOYc9ZY/edit" TargetMode="External" /><Relationship Id="rId885" Type="http://schemas.openxmlformats.org/officeDocument/2006/relationships/hyperlink" Target="https://docs.google.com/a/moe.gov.mv/spreadsheets/d/1hOzVny4tD4q_WATSIi7FrSp2Fe5IJKBGj0RayJxUK7w/edit?usp=sharing" TargetMode="External" /><Relationship Id="rId1070" Type="http://schemas.openxmlformats.org/officeDocument/2006/relationships/hyperlink" Target="https://drive.google.com/drive/folders/0B6scZAcWG2r4eTJpM1JfemtkdU0" TargetMode="External" /><Relationship Id="rId1529" Type="http://schemas.openxmlformats.org/officeDocument/2006/relationships/hyperlink" Target="https://drive.google.com/open?id=1a2eMP2Nh7O7Amf5X-DxjjOlu0913E__NHqQdnLW0Y2U" TargetMode="External" /><Relationship Id="rId1736" Type="http://schemas.openxmlformats.org/officeDocument/2006/relationships/hyperlink" Target="https://docs.google.com/spreadsheets/d/1JqP54f7NIKmWhhLt7wgTsY6UwCihvhiLUidaR0Hodvc/edit" TargetMode="External" /><Relationship Id="rId28" Type="http://schemas.openxmlformats.org/officeDocument/2006/relationships/hyperlink" Target="https://docs.google.com/spreadsheets/d/1zCK3fINyDxSYO-ygX9G5anxb7-fiM-L-dYwmsVnUl4s/edit" TargetMode="External" /><Relationship Id="rId300" Type="http://schemas.openxmlformats.org/officeDocument/2006/relationships/hyperlink" Target="https://docs.google.com/spreadsheets/d/1OKmJoUsiBmDQs9kzHALlazrCw9jvDV63u96m15FOdtk/edit" TargetMode="External" /><Relationship Id="rId538" Type="http://schemas.openxmlformats.org/officeDocument/2006/relationships/hyperlink" Target="https://docs.google.com/spreadsheets/d/1quNZLozfQ6Eyj_l0OBakMboChTksAEM3lvvdZFS-bGw/edit" TargetMode="External" /><Relationship Id="rId745" Type="http://schemas.openxmlformats.org/officeDocument/2006/relationships/hyperlink" Target="https://docs.google.com/spreadsheets/d/1Lt2r7GL0IIsVaQibKBUb7RLdub_qULgO3yH5Wsu6QR4/edit" TargetMode="External" /><Relationship Id="rId952" Type="http://schemas.openxmlformats.org/officeDocument/2006/relationships/hyperlink" Target="https://docs.google.com/spreadsheets/d/17ke2-r2oPE_R_k9_DmsihUAdfVNWkr3S0e3wNKJYLWs/edit" TargetMode="External" /><Relationship Id="rId1168" Type="http://schemas.openxmlformats.org/officeDocument/2006/relationships/hyperlink" Target="https://drive.google.com/open?id=1VN0OOkECZVJPkkMkNEkDEuoiOy7p_PHjtSkFHfAA0bg" TargetMode="External" /><Relationship Id="rId1375" Type="http://schemas.openxmlformats.org/officeDocument/2006/relationships/hyperlink" Target="https://docs.google.com/spreadsheets/d/1dPTszkM311O6nRVP5chqEWvnHrJDVaFtmy--3CUGGh8/edit" TargetMode="External" /><Relationship Id="rId1582" Type="http://schemas.openxmlformats.org/officeDocument/2006/relationships/hyperlink" Target="https://docs.google.com/spreadsheets/d/1N1rPXzwPLRUEyfSs1XDlKpauyquEq0rzbi3SwDt_6tg/edit" TargetMode="External" /><Relationship Id="rId1803" Type="http://schemas.openxmlformats.org/officeDocument/2006/relationships/hyperlink" Target="https://docs.google.com/spreadsheets/d/1hNcFNf-T1zzyrx4rlPlC9W4ODTPHq33SYczR5BpZiYk/edit" TargetMode="External" /><Relationship Id="rId81" Type="http://schemas.openxmlformats.org/officeDocument/2006/relationships/hyperlink" Target="https://drive.google.com/open?id=0BzEYClgXSG51OU1sY2ItV25lYXM" TargetMode="External" /><Relationship Id="rId177" Type="http://schemas.openxmlformats.org/officeDocument/2006/relationships/hyperlink" Target="https://docs.google.com/spreadsheets/d/12VvESkz2rBtS-3Mtn9g5nWpqtc63VAg2gcU_h_ODqK0/edit" TargetMode="External" /><Relationship Id="rId384" Type="http://schemas.openxmlformats.org/officeDocument/2006/relationships/hyperlink" Target="https://docs.google.com/a/moe.gov.mv/spreadsheets/d/1JBs2a7ifrgPMYRcTMoKEwuQ-e0NZY8ojyFzEbrhGmIE/edit?usp=sharing" TargetMode="External" /><Relationship Id="rId591" Type="http://schemas.openxmlformats.org/officeDocument/2006/relationships/hyperlink" Target="https://docs.google.com/spreadsheets/d/1DEHli7gGpU-hJ4MAvS6X6uuMpAl-iploWIyDxY48_K8/edit" TargetMode="External" /><Relationship Id="rId605" Type="http://schemas.openxmlformats.org/officeDocument/2006/relationships/hyperlink" Target="https://docs.google.com/spreadsheets/d/1Zt4KLWyJ0JZpBQopPppgnJjpDuuhdr5dkmAVqItjhYY/edit" TargetMode="External" /><Relationship Id="rId812" Type="http://schemas.openxmlformats.org/officeDocument/2006/relationships/hyperlink" Target="https://docs.google.com/spreadsheets/d/1WEWj_9VCfSdgZMoJujuxwmw_dhIgg5q8P_3s1ZaM9n8/edit" TargetMode="External" /><Relationship Id="rId1028" Type="http://schemas.openxmlformats.org/officeDocument/2006/relationships/hyperlink" Target="https://docs.google.com/spreadsheets/d/1K5oOQoaQN8A0HBDYTTH7LtJi-CshfHUVfEmIe9bNKEE/edit" TargetMode="External" /><Relationship Id="rId1235" Type="http://schemas.openxmlformats.org/officeDocument/2006/relationships/hyperlink" Target="https://docs.google.com/spreadsheets/d/157mL2Vy6WCDVxivRqIbwHItNYwEDRiq-tG1xq-X-0I0/edit" TargetMode="External" /><Relationship Id="rId1442" Type="http://schemas.openxmlformats.org/officeDocument/2006/relationships/hyperlink" Target="https://docs.google.com/spreadsheets/d/1H8INMT5tqg5Pk_iuQJiPh6UhWJU4mQWFZcsR_nmUzp8/edit" TargetMode="External" /><Relationship Id="rId244" Type="http://schemas.openxmlformats.org/officeDocument/2006/relationships/hyperlink" Target="https://docs.google.com/spreadsheets/d/1cMAfIueFC6XkaLs6cxwROjud6hsAy1h6vBrFepPW060/edit" TargetMode="External" /><Relationship Id="rId689" Type="http://schemas.openxmlformats.org/officeDocument/2006/relationships/hyperlink" Target="https://docs.google.com/spreadsheets/d/1XM1QB5WPIZ6gnX-Sn5jsAgEpBabo8DC-KlhT3g8T8E4/edit" TargetMode="External" /><Relationship Id="rId896" Type="http://schemas.openxmlformats.org/officeDocument/2006/relationships/hyperlink" Target="https://docs.google.com/spreadsheets/d/11ZSsKYGvGv__VqC8icmf0l9FNEe_zCuRrMiGFDJibVA/edit" TargetMode="External" /><Relationship Id="rId1081" Type="http://schemas.openxmlformats.org/officeDocument/2006/relationships/hyperlink" Target="https://docs.google.com/a/moe.gov.mv/spreadsheets/d/1oYP0po8zxazhUyN0g1RK86hgTeio447c6Ys-bHMbExU/edit?usp=sharing" TargetMode="External" /><Relationship Id="rId1302" Type="http://schemas.openxmlformats.org/officeDocument/2006/relationships/hyperlink" Target="https://docs.google.com/spreadsheets/d/1BD5Faol6brwGWaTXknFc-x9-eI7kepBeZC4_Lv23z1Q/edit" TargetMode="External" /><Relationship Id="rId1747" Type="http://schemas.openxmlformats.org/officeDocument/2006/relationships/hyperlink" Target="https://docs.google.com/spreadsheets/d/1ITFwJIO8E6tfr8gKPUhXfyDhihlQA0sSIC4X55QhhBs/edit" TargetMode="External" /><Relationship Id="rId39" Type="http://schemas.openxmlformats.org/officeDocument/2006/relationships/hyperlink" Target="https://docs.google.com/spreadsheets/d/1t-ujZy1Q_s8bvsSQL6qT2cXWLW55y-XA2pf-7nPziSA/edit" TargetMode="External" /><Relationship Id="rId451" Type="http://schemas.openxmlformats.org/officeDocument/2006/relationships/hyperlink" Target="https://docs.google.com/spreadsheets/d/1VmqABiyCRqYu8HlKz9-bjYlp3oZyn2Y8whxkE2qqEBc/edit" TargetMode="External" /><Relationship Id="rId549" Type="http://schemas.openxmlformats.org/officeDocument/2006/relationships/hyperlink" Target="https://docs.google.com/a/moe.gov.mv/spreadsheets/d/16cmaEqTjYc-fJkmNOANc2ovc11G5YijhgswHdWlHupA/edit?usp=sharing" TargetMode="External" /><Relationship Id="rId756" Type="http://schemas.openxmlformats.org/officeDocument/2006/relationships/hyperlink" Target="https://docs.google.com/spreadsheets/d/1ZVvcX-28r70dwjs3jD6sJKXGp4vutb0MJsaDys5RhDQ/edit" TargetMode="External" /><Relationship Id="rId1179" Type="http://schemas.openxmlformats.org/officeDocument/2006/relationships/hyperlink" Target="https://docs.google.com/spreadsheets/d/1e1e8xkbB44FfiLiHWSd_cmNoVMDuUDLzTPjQ2jJ2Rk4/edit" TargetMode="External" /><Relationship Id="rId1386" Type="http://schemas.openxmlformats.org/officeDocument/2006/relationships/hyperlink" Target="https://docs.google.com/spreadsheets/d/1plYZU_2gRNt-xGfBt8tK7dgyKrZ-OGbdA2tSV5YOICU/edit" TargetMode="External" /><Relationship Id="rId1593" Type="http://schemas.openxmlformats.org/officeDocument/2006/relationships/hyperlink" Target="https://docs.google.com/spreadsheets/d/1KaIMdrGJsi3r7qRtjmWAtubOankC_OKw92hV8w1rMCY/edit" TargetMode="External" /><Relationship Id="rId1607" Type="http://schemas.openxmlformats.org/officeDocument/2006/relationships/hyperlink" Target="https://docs.google.com/spreadsheets/d/1ckwaZDdLkn6yzA27TG1P39-inC6vLiKPwJJsZFqOUgA/edit" TargetMode="External" /><Relationship Id="rId1814" Type="http://schemas.openxmlformats.org/officeDocument/2006/relationships/hyperlink" Target="https://docs.google.com/a/moe.gov.mv/spreadsheets/d/14k-xnqq-44O6c2mpwX6NqedwNKfkcZCTDxNy5QNadX0/edit?usp=sharing" TargetMode="External" /><Relationship Id="rId104" Type="http://schemas.openxmlformats.org/officeDocument/2006/relationships/hyperlink" Target="https://drive.google.com/open?id=1T9PMZ18TtwKLKZq3M-xqZEjS7dO9QsltXc0jbSJrKa8" TargetMode="External" /><Relationship Id="rId188" Type="http://schemas.openxmlformats.org/officeDocument/2006/relationships/hyperlink" Target="https://docs.google.com/spreadsheets/d/1tSr-KLy8nJIlTEvp2fx4BOYTGzOfd_Tmy7scqfrm1AI/edit" TargetMode="External" /><Relationship Id="rId311" Type="http://schemas.openxmlformats.org/officeDocument/2006/relationships/hyperlink" Target="https://docs.google.com/spreadsheets/d/1X3mC86HaeIu266ClQVRb9RUMkYegYDSP8jpzNFcOw9Q/edit" TargetMode="External" /><Relationship Id="rId395" Type="http://schemas.openxmlformats.org/officeDocument/2006/relationships/hyperlink" Target="https://docs.google.com/spreadsheets/d/1FNk0isTqPnvv3b0HjeG6upBs4Ym0HEkM9NNuVphyZUE/edit" TargetMode="External" /><Relationship Id="rId409" Type="http://schemas.openxmlformats.org/officeDocument/2006/relationships/hyperlink" Target="https://docs.google.com/spreadsheets/d/1Up4adRbI6Zs2Dhejg2C7QkIOidU9k_cvODHahCWWtnY/edit" TargetMode="External" /><Relationship Id="rId963" Type="http://schemas.openxmlformats.org/officeDocument/2006/relationships/hyperlink" Target="https://docs.google.com/spreadsheets/d/15zeOe8cbKSHiPbP0QM1t0kdumKqMmpZKbRX2vZ4KZ4Q/edit" TargetMode="External" /><Relationship Id="rId1039" Type="http://schemas.openxmlformats.org/officeDocument/2006/relationships/hyperlink" Target="https://docs.google.com/spreadsheets/d/1KCV-Fk1oo58hton0RfeiFimFLPEfZSLHVPgDxUw7Nsk/edit" TargetMode="External" /><Relationship Id="rId1246" Type="http://schemas.openxmlformats.org/officeDocument/2006/relationships/hyperlink" Target="https://docs.google.com/spreadsheets/d/1ylO2RDPs7Vqna7yLLl2BafXOSBW774qEIL3NDtT36m4/edit" TargetMode="External" /><Relationship Id="rId92" Type="http://schemas.openxmlformats.org/officeDocument/2006/relationships/hyperlink" Target="https://drive.google.com/open?id=0B93ykxx3EsMjWlVjSUw4RW9RcG8" TargetMode="External" /><Relationship Id="rId616" Type="http://schemas.openxmlformats.org/officeDocument/2006/relationships/hyperlink" Target="https://docs.google.com/a/moe.gov.mv/spreadsheets/d/1iTKvkmXUhkhrM9v1eHsMWRNdZihKz-m-_WjNCPwmKsE/edit?usp=sharing" TargetMode="External" /><Relationship Id="rId823" Type="http://schemas.openxmlformats.org/officeDocument/2006/relationships/hyperlink" Target="https://docs.google.com/spreadsheets/d/1cOphgeGH7w-qsG_o5qtzzTNSEy53uVC7-JNlGZ4QgSA/edit" TargetMode="External" /><Relationship Id="rId1453" Type="http://schemas.openxmlformats.org/officeDocument/2006/relationships/hyperlink" Target="https://docs.google.com/a/moe.gov.mv/spreadsheets/d/1s9pqVsBo8MDqluleITxlVSQVVLkeQh3ppb5f1jac-qU/edit?usp=sharing" TargetMode="External" /><Relationship Id="rId1660" Type="http://schemas.openxmlformats.org/officeDocument/2006/relationships/hyperlink" Target="https://docs.google.com/a/moe.gov.mv/spreadsheets/d/1ciR-UVXkaCTs-akhDT6QY9q7643QRdwjvgOHKS3R7hw/edit?usp=sharing" TargetMode="External" /><Relationship Id="rId1758" Type="http://schemas.openxmlformats.org/officeDocument/2006/relationships/hyperlink" Target="https://docs.google.com/spreadsheets/d/1skIiv_qC-CUDCKWZo5vR5lYDPEdfDoAtPcI0vavkH8w/edit" TargetMode="External" /><Relationship Id="rId255" Type="http://schemas.openxmlformats.org/officeDocument/2006/relationships/hyperlink" Target="https://docs.google.com/spreadsheets/d/1ZoKnLV5optOgpEvtHyxN3ZCjWk77mU7e18e2fN58NFc/edit" TargetMode="External" /><Relationship Id="rId462" Type="http://schemas.openxmlformats.org/officeDocument/2006/relationships/hyperlink" Target="https://docs.google.com/spreadsheets/d/1E7pWJz6ijgKYqS6toWDTIIexGS3YAT-VLC87DwzJA_g/edit" TargetMode="External" /><Relationship Id="rId1092" Type="http://schemas.openxmlformats.org/officeDocument/2006/relationships/hyperlink" Target="https://docs.google.com/spreadsheets/d/1vRMVXVmqh1aLx-yNoSzcuIHCwHvPYwsbVvhtblLxWso/edit" TargetMode="External" /><Relationship Id="rId1106" Type="http://schemas.openxmlformats.org/officeDocument/2006/relationships/hyperlink" Target="https://docs.google.com/spreadsheets/d/19w6xbpgNvF96ofwrfFYoqpwu-FTdIHz1_SDBPLKN-4g/edit" TargetMode="External" /><Relationship Id="rId1313" Type="http://schemas.openxmlformats.org/officeDocument/2006/relationships/hyperlink" Target="https://docs.google.com/spreadsheets/d/1D9I3wR73UO6j34a0_ywri8zPAROvrxGhPnLfclXdCuU/edit" TargetMode="External" /><Relationship Id="rId1397" Type="http://schemas.openxmlformats.org/officeDocument/2006/relationships/hyperlink" Target="https://docs.google.com/spreadsheets/d/1o-uMAuIm9KHPbwoXN0Sh1JFuuYdZ2AwNG9zrXl0fZng/edit" TargetMode="External" /><Relationship Id="rId1520" Type="http://schemas.openxmlformats.org/officeDocument/2006/relationships/hyperlink" Target="https://drive.google.com/open?id=1rD2XeiEfOtx01ihoEYTKxOYAgyDoYGuW6gUG_qlqpvI" TargetMode="External" /><Relationship Id="rId115" Type="http://schemas.openxmlformats.org/officeDocument/2006/relationships/hyperlink" Target="https://drive.google.com/open?id=1MEWvVKsQ66u1F4jKIFwMOfmXamssOV1BgFyv1SSlmmQ" TargetMode="External" /><Relationship Id="rId322" Type="http://schemas.openxmlformats.org/officeDocument/2006/relationships/hyperlink" Target="https://docs.google.com/spreadsheets/d/1M5LrKevjkfKwsYgTHPzAXP1OzCvrVh16vh7c_uUebzs/edit" TargetMode="External" /><Relationship Id="rId767" Type="http://schemas.openxmlformats.org/officeDocument/2006/relationships/hyperlink" Target="https://docs.google.com/spreadsheets/d/1rjxwHR7WZppUkczpou7ocePptwe1cWQCLZn-TqMHi-Y/edit" TargetMode="External" /><Relationship Id="rId974" Type="http://schemas.openxmlformats.org/officeDocument/2006/relationships/hyperlink" Target="https://docs.google.com/spreadsheets/d/162edTphYV1nL2-tN455VKngmAYI_oCMBKc-9frVvp3I/edit" TargetMode="External" /><Relationship Id="rId1618" Type="http://schemas.openxmlformats.org/officeDocument/2006/relationships/hyperlink" Target="https://docs.google.com/spreadsheets/d/1mlod9vdQY59It_J9M1B9QUCchDKa9E0gWJImoSFGz3w/edit" TargetMode="External" /><Relationship Id="rId1825" Type="http://schemas.openxmlformats.org/officeDocument/2006/relationships/hyperlink" Target="https://docs.google.com/spreadsheets/d/1HNmUXMqZXlDP6FAZwTTGRBMQMnGQwYUbkEnHeU4C-I0/edit" TargetMode="External" /><Relationship Id="rId199" Type="http://schemas.openxmlformats.org/officeDocument/2006/relationships/hyperlink" Target="https://docs.google.com/spreadsheets/d/1qSXaId-aDWeQutpAKzxDrk_7gxGGw-TuKWyvSvkG_4M/edit" TargetMode="External" /><Relationship Id="rId627" Type="http://schemas.openxmlformats.org/officeDocument/2006/relationships/hyperlink" Target="https://docs.google.com/spreadsheets/d/1RMi-fHSH8QgW5m_-g224GYMsm1maenaMPDE3Uja9GIA/edit" TargetMode="External" /><Relationship Id="rId834" Type="http://schemas.openxmlformats.org/officeDocument/2006/relationships/hyperlink" Target="https://docs.google.com/spreadsheets/d/1KoCMQz7L8JFNIb6p8dGlfNxxUevYwuJ8HT1RGjOgi8E/edit" TargetMode="External" /><Relationship Id="rId1257" Type="http://schemas.openxmlformats.org/officeDocument/2006/relationships/hyperlink" Target="https://docs.google.com/spreadsheets/d/1ZJPJYD0TNHaYPsE9d0pqS_2EMu_zuoanTPnZtVJIBEY/edit?usp=sharing" TargetMode="External" /><Relationship Id="rId1464" Type="http://schemas.openxmlformats.org/officeDocument/2006/relationships/hyperlink" Target="https://docs.google.com/spreadsheets/d/1eUwPGpjS1HG_OZKG6ReQUmJxu5tG7YcVHI0v8aqL9lc/edit" TargetMode="External" /><Relationship Id="rId1671" Type="http://schemas.openxmlformats.org/officeDocument/2006/relationships/hyperlink" Target="https://docs.google.com/spreadsheets/d/1Xgrq_UKEgCt5zqRMwT8ecN7Bya4ECGMDHXZkjyGDuvk/edit" TargetMode="External" /><Relationship Id="rId266" Type="http://schemas.openxmlformats.org/officeDocument/2006/relationships/hyperlink" Target="https://docs.google.com/a/moe.gov.mv/spreadsheets/d/1ftEni0Uv-UUyE9qStAoh5hF3F3mUcIekhP25d6TWE80/edit?usp=sharing" TargetMode="External" /><Relationship Id="rId473" Type="http://schemas.openxmlformats.org/officeDocument/2006/relationships/hyperlink" Target="https://docs.google.com/a/moe.gov.mv/spreadsheets/d/1vJSIrrezogfV3dVX3BD7IYNVy4aW_IZ_6wpefoDqXg0/edit?usp=sharing" TargetMode="External" /><Relationship Id="rId680" Type="http://schemas.openxmlformats.org/officeDocument/2006/relationships/hyperlink" Target="https://drive.google.com/open?id=1CbgeMdLqoviDNyYyOwqFZjeJpIOELs8S2DdF__80w3s" TargetMode="External" /><Relationship Id="rId901" Type="http://schemas.openxmlformats.org/officeDocument/2006/relationships/hyperlink" Target="https://drive.google.com/open?id=1ipq5GvK0dk-OFaeMFmuJbJz1IZTf-UcgvVv5B34mVQc" TargetMode="External" /><Relationship Id="rId1117" Type="http://schemas.openxmlformats.org/officeDocument/2006/relationships/hyperlink" Target="https://docs.google.com/a/moe.gov.mv/spreadsheets/d/15JPD1ZPwcWWRyicv6vlfDFk7XYtpcEn1Fd20OOKjNqA/edit?usp=sharing" TargetMode="External" /><Relationship Id="rId1324" Type="http://schemas.openxmlformats.org/officeDocument/2006/relationships/hyperlink" Target="https://docs.google.com/a/moe.gov.mv/spreadsheets/d/1-_L-g9SZLUHBJS0I7NRMUNGpq5yDzmsw8FaSERKRdSg/edit?usp=sharing" TargetMode="External" /><Relationship Id="rId1531" Type="http://schemas.openxmlformats.org/officeDocument/2006/relationships/hyperlink" Target="https://docs.google.com/spreadsheets/d/1vEW9LZSgBBgF3mtxP7vpeIp_U6vx5iA4rSkChMc5mpw/edit" TargetMode="External" /><Relationship Id="rId1769" Type="http://schemas.openxmlformats.org/officeDocument/2006/relationships/hyperlink" Target="https://docs.google.com/spreadsheets/d/18JHh8_D8lUz6RrNqes3D9G92YzCF65f17Ws6k2lK26c/edit" TargetMode="External" /><Relationship Id="rId30" Type="http://schemas.openxmlformats.org/officeDocument/2006/relationships/hyperlink" Target="https://drive.google.com/open?id=1acrS8dsNjoTkLiYksDH-jIGTaUmZGpnAzs-3TOLCCRU" TargetMode="External" /><Relationship Id="rId126" Type="http://schemas.openxmlformats.org/officeDocument/2006/relationships/hyperlink" Target="https://docs.google.com/spreadsheets/d/13CVNTDDsAfO6Ua4LDP8_fWJbdhRrHS6GN2pUDOf6Dcc/edit" TargetMode="External" /><Relationship Id="rId333" Type="http://schemas.openxmlformats.org/officeDocument/2006/relationships/hyperlink" Target="https://drive.google.com/drive/folders/0B4jac6I9dy23bmNOaXhHaHlwYms" TargetMode="External" /><Relationship Id="rId540" Type="http://schemas.openxmlformats.org/officeDocument/2006/relationships/hyperlink" Target="https://docs.google.com/spreadsheets/d/1PxBcBn59BP_LDPKjW2bYhGL9BhHUKTdld8og9ftCkms/edit" TargetMode="External" /><Relationship Id="rId778" Type="http://schemas.openxmlformats.org/officeDocument/2006/relationships/hyperlink" Target="https://drive.google.com/open?id=1wJwkMYLOs9ZIE9QBNGAyKGDTbLgCIpCFiqdYLqf26dM" TargetMode="External" /><Relationship Id="rId985" Type="http://schemas.openxmlformats.org/officeDocument/2006/relationships/hyperlink" Target="https://docs.google.com/spreadsheets/d/1LT5MskQ4PE3EWhdVMDsRf_CvaclLq0Lf1rykj9XNJZQ/edit" TargetMode="External" /><Relationship Id="rId1170" Type="http://schemas.openxmlformats.org/officeDocument/2006/relationships/hyperlink" Target="https://docs.google.com/spreadsheets/d/18iWNZIefcUsLgxP_Yix3qRJ_S8fmUaY0gQIvH88k-w4/edit" TargetMode="External" /><Relationship Id="rId1629" Type="http://schemas.openxmlformats.org/officeDocument/2006/relationships/hyperlink" Target="https://drive.google.com/open?id=1UIJ3G6vZ2BcVkudMgBiKOry1MD6xOnKMdNmsOg5pE6c" TargetMode="External" /><Relationship Id="rId1836" Type="http://schemas.openxmlformats.org/officeDocument/2006/relationships/hyperlink" Target="https://docs.google.com/spreadsheets/d/1kK_FBDLdI3sOME6pUhL5BhU1IVSz6YV4Pqx9EzILtAE/edit" TargetMode="External" /><Relationship Id="rId638" Type="http://schemas.openxmlformats.org/officeDocument/2006/relationships/hyperlink" Target="https://docs.google.com/spreadsheets/d/1iYfkNCNJTPPCUmh99LM6ul9YZ9nueaQEKjhLV09afdM/edit" TargetMode="External" /><Relationship Id="rId845" Type="http://schemas.openxmlformats.org/officeDocument/2006/relationships/hyperlink" Target="https://docs.google.com/spreadsheets/d/1dPbeUM5KFthxjNsVcE8e2BqMvIzI-RWa0wiQeUCED7A/edit" TargetMode="External" /><Relationship Id="rId1030" Type="http://schemas.openxmlformats.org/officeDocument/2006/relationships/hyperlink" Target="https://docs.google.com/spreadsheets/d/1x48CjUAarYmXElpXigsCY-3QAgtZv4XtReyJJAHYbQg/edit" TargetMode="External" /><Relationship Id="rId1268" Type="http://schemas.openxmlformats.org/officeDocument/2006/relationships/hyperlink" Target="https://docs.google.com/spreadsheets/d/1FXkEHknXL_4xc-OUw_1BN7xwtHfqRHkg3saJ5MbnbDo/edit" TargetMode="External" /><Relationship Id="rId1475" Type="http://schemas.openxmlformats.org/officeDocument/2006/relationships/hyperlink" Target="https://docs.google.com/spreadsheets/d/1MFcJCsoNmrrBtTyyCbobAmM1nhHGeqMamzewG8zaN3Q/edit" TargetMode="External" /><Relationship Id="rId1682" Type="http://schemas.openxmlformats.org/officeDocument/2006/relationships/hyperlink" Target="https://docs.google.com/spreadsheets/d/1zLO4Fka8Z7EgMaQVtVPp95JN31J88YgfdOvQ_heA4sc/edit" TargetMode="External" /><Relationship Id="rId277" Type="http://schemas.openxmlformats.org/officeDocument/2006/relationships/hyperlink" Target="https://docs.google.com/a/moe.gov.mv/spreadsheets/d/1MeGOcqrDB17dt7Zrr2fOzGRy0LZTdSAfWaITDCgkGUc/edit?usp=sharing" TargetMode="External" /><Relationship Id="rId400" Type="http://schemas.openxmlformats.org/officeDocument/2006/relationships/hyperlink" Target="https://docs.google.com/spreadsheets/d/1cyCI3uxpbBTvC5_zmuw6UmE1ZxFbqOgi4o_bsSeQ8pw/edit" TargetMode="External" /><Relationship Id="rId484" Type="http://schemas.openxmlformats.org/officeDocument/2006/relationships/hyperlink" Target="https://docs.google.com/spreadsheets/d/1LiqZZa-9HDo0XfCgdSf6l4-pb1Q6tAw6OyvgByG-MzE/edit" TargetMode="External" /><Relationship Id="rId705" Type="http://schemas.openxmlformats.org/officeDocument/2006/relationships/hyperlink" Target="https://docs.google.com/spreadsheets/d/1qyLnOCScozvCgBKlH_ZBi_pnuONza37EjvlJyQOMCVs/edit" TargetMode="External" /><Relationship Id="rId1128" Type="http://schemas.openxmlformats.org/officeDocument/2006/relationships/hyperlink" Target="https://docs.google.com/spreadsheets/d/1MLjmY7-cOOJoqAPMxWywRcaBriHIBsgidGv9layKFz0/edit" TargetMode="External" /><Relationship Id="rId1335" Type="http://schemas.openxmlformats.org/officeDocument/2006/relationships/hyperlink" Target="https://docs.google.com/spreadsheets/d/1ant0Ql0xLUm1cEor65BUkKFteVyoMbT9MIyrg0-cKAs/edit" TargetMode="External" /><Relationship Id="rId1542" Type="http://schemas.openxmlformats.org/officeDocument/2006/relationships/hyperlink" Target="https://drive.google.com/open?id=1zkmzw7ZqADTQlH6jGdUxI0TCnbfTkS9QR-Yki86Rdnk" TargetMode="External" /><Relationship Id="rId137" Type="http://schemas.openxmlformats.org/officeDocument/2006/relationships/hyperlink" Target="https://docs.google.com/spreadsheets/d/1bdXscvm_niW8wDqXg9vBVfNXWCfgQE8FA1YXnVwik4c/edit" TargetMode="External" /><Relationship Id="rId344" Type="http://schemas.openxmlformats.org/officeDocument/2006/relationships/hyperlink" Target="https://docs.google.com/spreadsheets/d/1PW2WSPEjuE_WBX_hGb-PShrjUUnIJ6OeRX-3Z7aY4O8/edit?usp=sharing" TargetMode="External" /><Relationship Id="rId691" Type="http://schemas.openxmlformats.org/officeDocument/2006/relationships/hyperlink" Target="https://docs.google.com/spreadsheets/d/1loYDq090aMrO-RmkrVceg7DLpefsvbnDVmQrLbvpLDs/edit" TargetMode="External" /><Relationship Id="rId789" Type="http://schemas.openxmlformats.org/officeDocument/2006/relationships/hyperlink" Target="https://docs.google.com/spreadsheets/d/1dzq9_3ZSco2QhB7_ng19RgRSgfIH8TMpjoMsIEJ4HrY/edit" TargetMode="External" /><Relationship Id="rId912" Type="http://schemas.openxmlformats.org/officeDocument/2006/relationships/hyperlink" Target="https://docs.google.com/spreadsheets/d/1EtWDVpQOaq6wz3voQGWf30OghM7tT9qi3NLpYbfSS6M/edit" TargetMode="External" /><Relationship Id="rId996" Type="http://schemas.openxmlformats.org/officeDocument/2006/relationships/hyperlink" Target="https://docs.google.com/a/moe.gov.mv/spreadsheets/d/1doh93mm9TS087t25jfHBkPBVq38ALyOgI7PcvDusobs/edit?usp=sharing" TargetMode="External" /><Relationship Id="rId1847" Type="http://schemas.openxmlformats.org/officeDocument/2006/relationships/hyperlink" Target="https://docs.google.com/spreadsheets/d/1NLal_LCdiG1Zae2GSRqRB3XunCA_4CSHGVcrF5Gb4U8/edit" TargetMode="External" /><Relationship Id="rId41" Type="http://schemas.openxmlformats.org/officeDocument/2006/relationships/hyperlink" Target="https://drive.google.com/open?id=0BxHWvrbL233wX3hLdG5RZzJveUE" TargetMode="External" /><Relationship Id="rId551" Type="http://schemas.openxmlformats.org/officeDocument/2006/relationships/hyperlink" Target="https://docs.google.com/spreadsheets/d/1t_2AmiWShCyRtWcU2RfqVa5GACOfN-qntjAyNYagNKE/edit" TargetMode="External" /><Relationship Id="rId649" Type="http://schemas.openxmlformats.org/officeDocument/2006/relationships/hyperlink" Target="https://docs.google.com/spreadsheets/d/1SvcYiOqRbm5K277tzEu9UArG6CjTpwPslZVzW1pdYSc/edit" TargetMode="External" /><Relationship Id="rId856" Type="http://schemas.openxmlformats.org/officeDocument/2006/relationships/hyperlink" Target="https://docs.google.com/spreadsheets/d/1JcjGFKN326r4FMYEnbjvKtUKyBvQXGAhNRU-8ir53wA/edit" TargetMode="External" /><Relationship Id="rId1181" Type="http://schemas.openxmlformats.org/officeDocument/2006/relationships/hyperlink" Target="https://drive.google.com/open?id=12_5BcscXA4oQayYSN5e8moVexoh-5Ler3zfdz2gOIHI" TargetMode="External" /><Relationship Id="rId1279" Type="http://schemas.openxmlformats.org/officeDocument/2006/relationships/hyperlink" Target="https://docs.google.com/a/moe.gov.mv/spreadsheets/d/1VhZWjqCbggnDzzUqdVllXaOyXRGEJBVMiWgfLE_CANs/edit?usp=sharing" TargetMode="External" /><Relationship Id="rId1402" Type="http://schemas.openxmlformats.org/officeDocument/2006/relationships/hyperlink" Target="https://docs.google.com/spreadsheets/d/1yIqRBShAIy1rpEUK2lduOMlttzNjuQU1YeZMJ0XQKYE/edit" TargetMode="External" /><Relationship Id="rId1486" Type="http://schemas.openxmlformats.org/officeDocument/2006/relationships/hyperlink" Target="https://docs.google.com/spreadsheets/d/1JlgR8KIliHBaDc3Jnywe3PWCMC2C8Xl7DRa-Jhv9ink/edit" TargetMode="External" /><Relationship Id="rId1707" Type="http://schemas.openxmlformats.org/officeDocument/2006/relationships/hyperlink" Target="https://docs.google.com/spreadsheets/d/104g5OAoHD9W9teCEhWMA70hJkFOB87IOSB7F7jQgc_s/edit" TargetMode="External" /><Relationship Id="rId190" Type="http://schemas.openxmlformats.org/officeDocument/2006/relationships/hyperlink" Target="https://docs.google.com/spreadsheets/d/1D1b0szbX6IcsIcGot3nktq-O1b1JmD4dFqkwH75mbf4/edit" TargetMode="External" /><Relationship Id="rId204" Type="http://schemas.openxmlformats.org/officeDocument/2006/relationships/hyperlink" Target="https://docs.google.com/spreadsheets/d/1dEkDaoUMYZr-McxDQwBMMXKyQWT7ljosfqtdUhYAk3I/edit" TargetMode="External" /><Relationship Id="rId288" Type="http://schemas.openxmlformats.org/officeDocument/2006/relationships/hyperlink" Target="https://docs.google.com/a/moe.gov.mv/spreadsheets/d/1nPUl2Bu0wzbYMVfJUEzoWRsp2AzDVUSE58vU4kAs-JM/edit?usp=sharing" TargetMode="External" /><Relationship Id="rId411" Type="http://schemas.openxmlformats.org/officeDocument/2006/relationships/hyperlink" Target="https://docs.google.com/a/moe.gov.mv/spreadsheets/d/1GpsbUXm9mzIcSALsI5co507mg_ZUy62QvbC49errXuU/edit?usp=sharing" TargetMode="External" /><Relationship Id="rId509" Type="http://schemas.openxmlformats.org/officeDocument/2006/relationships/hyperlink" Target="https://docs.google.com/spreadsheets/d/1ucVCv0WFrxxezBH1E8uBnOcoCSSNcu9Dcu-jEwMHiRM/edit" TargetMode="External" /><Relationship Id="rId1041" Type="http://schemas.openxmlformats.org/officeDocument/2006/relationships/hyperlink" Target="https://drive.google.com/open?id=1tTzYPosy9xv-x7alCZkfoKbq_Xx5zHwrHKWWiyOJ7sg" TargetMode="External" /><Relationship Id="rId1139" Type="http://schemas.openxmlformats.org/officeDocument/2006/relationships/hyperlink" Target="https://docs.google.com/spreadsheets/d/1THgJ-nbqHNzT22BcZ8wfwBP5j2DubbegQ_LiSYpUPEk/edit" TargetMode="External" /><Relationship Id="rId1346" Type="http://schemas.openxmlformats.org/officeDocument/2006/relationships/hyperlink" Target="https://docs.google.com/spreadsheets/d/1SzeaF7tQOGNYuViBy9jqLZgbSXSKlksHbv3lhuMIgsY/edit" TargetMode="External" /><Relationship Id="rId1693" Type="http://schemas.openxmlformats.org/officeDocument/2006/relationships/hyperlink" Target="https://docs.google.com/spreadsheets/d/1Pqc3DSJDP1o6wmWR9bwRcRCqDFqJrQWWgt6YLZ3Vbl4/edit" TargetMode="External" /><Relationship Id="rId495" Type="http://schemas.openxmlformats.org/officeDocument/2006/relationships/hyperlink" Target="https://docs.google.com/spreadsheets/d/12r3VrH7dVCoOcfMo7Q4DOWcagbHPwjgZPXr1b_5iNNU/edit" TargetMode="External" /><Relationship Id="rId716" Type="http://schemas.openxmlformats.org/officeDocument/2006/relationships/hyperlink" Target="https://docs.google.com/spreadsheets/d/19xuih475HsmOiB7xfl5SjZSOcNkzyXJ_RdLWtXD2gqs/edit?usp=sharing" TargetMode="External" /><Relationship Id="rId923" Type="http://schemas.openxmlformats.org/officeDocument/2006/relationships/hyperlink" Target="https://docs.google.com/a/moe.gov.mv/spreadsheets/d/1-7J-fG8jKGPmLYRC8SQ8TvlkiTW4Sw68cvBnSuEivtU/edit?usp=sharing" TargetMode="External" /><Relationship Id="rId1553" Type="http://schemas.openxmlformats.org/officeDocument/2006/relationships/hyperlink" Target="https://docs.google.com/spreadsheets/d/1-CPUaJrTCSHmJI_x3MCdkbJmBAJyXwkjKNzAurxZaEs/edit" TargetMode="External" /><Relationship Id="rId1760" Type="http://schemas.openxmlformats.org/officeDocument/2006/relationships/hyperlink" Target="https://docs.google.com/spreadsheets/d/1i2Pr-ZfLIT46_9CLybUsFSEv64iaaA20qtmfR4X6GoI/edit" TargetMode="External" /><Relationship Id="rId52" Type="http://schemas.openxmlformats.org/officeDocument/2006/relationships/hyperlink" Target="https://drive.google.com/open?id=15p9Iw9E9MUzTVov4cxGin7WXme3_YqNHxCWbnkr3Lcw" TargetMode="External" /><Relationship Id="rId148" Type="http://schemas.openxmlformats.org/officeDocument/2006/relationships/hyperlink" Target="https://docs.google.com/spreadsheets/d/1wRnwM6E_nDcNKbUHOolY_WMpj3yMQSdbmcQGcVpMywo/edit" TargetMode="External" /><Relationship Id="rId355" Type="http://schemas.openxmlformats.org/officeDocument/2006/relationships/hyperlink" Target="https://docs.google.com/spreadsheets/d/1zUyNT_XmcpT9KgNm3wKGWeuvxh8cZfEgncHE6_NcrSQ/edit" TargetMode="External" /><Relationship Id="rId562" Type="http://schemas.openxmlformats.org/officeDocument/2006/relationships/hyperlink" Target="https://docs.google.com/spreadsheets/d/1xFsxkm8qGwUZ9aTWUw18AeCcW3wrMPvhoxgMxL1tU-0/edit" TargetMode="External" /><Relationship Id="rId1192" Type="http://schemas.openxmlformats.org/officeDocument/2006/relationships/hyperlink" Target="https://docs.google.com/spreadsheets/d/1wJRJNf-2gtG8KdTr8j5WQ0WYv5HoiyyQJ5SqloFpJRc/edit" TargetMode="External" /><Relationship Id="rId1206" Type="http://schemas.openxmlformats.org/officeDocument/2006/relationships/hyperlink" Target="https://docs.google.com/spreadsheets/d/12BiLKGztbsb7tpw9C43LlAlp9Lr3GEMCsdDyrypiY6k/edit" TargetMode="External" /><Relationship Id="rId1413" Type="http://schemas.openxmlformats.org/officeDocument/2006/relationships/hyperlink" Target="https://docs.google.com/spreadsheets/d/1bDjct53Xw_5PbT5KGMh5A0UZCNfBX8U3i-LS3qo7Z2A/edit" TargetMode="External" /><Relationship Id="rId1620" Type="http://schemas.openxmlformats.org/officeDocument/2006/relationships/hyperlink" Target="https://docs.google.com/spreadsheets/d/1AsIoCpudP4gFjkBKYyZCw2XXtm9wFzCqrdthL-gS-64/edit" TargetMode="External" /><Relationship Id="rId215" Type="http://schemas.openxmlformats.org/officeDocument/2006/relationships/hyperlink" Target="https://docs.google.com/spreadsheets/d/1BKkABhAe4EYuLrJuvASrwFzylfF9FZ1sp6NQcAx2MSQ/edit" TargetMode="External" /><Relationship Id="rId422" Type="http://schemas.openxmlformats.org/officeDocument/2006/relationships/hyperlink" Target="https://docs.google.com/spreadsheets/d/1p7DJ4TpFecr77x2eR1U_vMFumsDxs5DX9Jv6KH4SQ5Y/edit" TargetMode="External" /><Relationship Id="rId867" Type="http://schemas.openxmlformats.org/officeDocument/2006/relationships/hyperlink" Target="https://docs.google.com/spreadsheets/d/1oTivXQORq7BiPRb2l53Zlaos1LnJbl3qyag4toAFtQQ/edit" TargetMode="External" /><Relationship Id="rId1052" Type="http://schemas.openxmlformats.org/officeDocument/2006/relationships/hyperlink" Target="https://docs.google.com/spreadsheets/d/1uGU5Uec44G_CQoy5db52MKzWlWeOSAs75uaHSVnaDvI/edit" TargetMode="External" /><Relationship Id="rId1497" Type="http://schemas.openxmlformats.org/officeDocument/2006/relationships/hyperlink" Target="https://docs.google.com/spreadsheets/d/1b3xmG60Z7CMhPgZwC6akNT1GstF5HRGdIHlde5Zy2Mw/edit" TargetMode="External" /><Relationship Id="rId1718" Type="http://schemas.openxmlformats.org/officeDocument/2006/relationships/hyperlink" Target="https://drive.google.com/open?id=1QG3nY_CJ8qyqmMwrJBYoWxBxkSuivJPzat_C34nhDGk" TargetMode="External" /><Relationship Id="rId299" Type="http://schemas.openxmlformats.org/officeDocument/2006/relationships/hyperlink" Target="https://docs.google.com/a/moe.gov.mv/spreadsheets/d/1oTjaKmm8zA2Y7yIHYEHlNqDUfoISQm2NQqa-rziEbkM/edit?usp=sharing" TargetMode="External" /><Relationship Id="rId727" Type="http://schemas.openxmlformats.org/officeDocument/2006/relationships/hyperlink" Target="https://docs.google.com/spreadsheets/d/1-vKtpSuHftDE8rYezavVYulATv9l4tBECk7ngozJ7So/edit" TargetMode="External" /><Relationship Id="rId934" Type="http://schemas.openxmlformats.org/officeDocument/2006/relationships/hyperlink" Target="https://docs.google.com/spreadsheets/d/1UjgWFNx3FGHFQB2YdUN_TZIL7FSwhZz7wLFqXYPJJBE/edit" TargetMode="External" /><Relationship Id="rId1357" Type="http://schemas.openxmlformats.org/officeDocument/2006/relationships/hyperlink" Target="https://docs.google.com/spreadsheets/d/15lGLRfDRI2-3ObQmYLU57FJi4DD7w21yX_ru86evfPw/edit" TargetMode="External" /><Relationship Id="rId1564" Type="http://schemas.openxmlformats.org/officeDocument/2006/relationships/hyperlink" Target="https://docs.google.com/spreadsheets/d/181YUHwhWvLMxnx7iQ-KmpHfOl4VnjSIqljqc3zhcziA/edit" TargetMode="External" /><Relationship Id="rId1771" Type="http://schemas.openxmlformats.org/officeDocument/2006/relationships/hyperlink" Target="https://docs.google.com/a/moe.gov.mv/spreadsheets/d/1LMadh6fCKOACBpTaGY8ax2ZRMJRHJyjGyQAgZ8BfKdc/edit?usp=sharing" TargetMode="External" /><Relationship Id="rId63" Type="http://schemas.openxmlformats.org/officeDocument/2006/relationships/hyperlink" Target="https://docs.google.com/spreadsheets/d/1_aFHnRe5zAlPN26Ju-ynAOfbO9h5lyVyvTjMW5KdgEo/edit" TargetMode="External" /><Relationship Id="rId159" Type="http://schemas.openxmlformats.org/officeDocument/2006/relationships/hyperlink" Target="https://docs.google.com/a/moe.gov.mv/spreadsheets/d/1xSYp-NicYE2B6n-XReJdbJHMdebogr1DaoczBN4WIa0/edit?usp=sharing" TargetMode="External" /><Relationship Id="rId366" Type="http://schemas.openxmlformats.org/officeDocument/2006/relationships/hyperlink" Target="https://docs.google.com/a/moe.gov.mv/spreadsheets/d/1W-q6ApkE4SxqlFYMIkoU6rYNT4QXO2QKddOgnhU4ubM/edit?usp=sharing" TargetMode="External" /><Relationship Id="rId573" Type="http://schemas.openxmlformats.org/officeDocument/2006/relationships/hyperlink" Target="https://docs.google.com/spreadsheets/d/11l0HulvF33VdZJIuWmwlalWSgRw_3kvsX3zvSWDuiWY/edit" TargetMode="External" /><Relationship Id="rId780" Type="http://schemas.openxmlformats.org/officeDocument/2006/relationships/hyperlink" Target="https://docs.google.com/spreadsheets/d/1imCTqy9clcup39I8t82bycIeSjvgL-EZrwsdHrnOKZ8/edit" TargetMode="External" /><Relationship Id="rId1217" Type="http://schemas.openxmlformats.org/officeDocument/2006/relationships/hyperlink" Target="https://docs.google.com/spreadsheets/d/1jHNi9zjRUOesDzNYAqlH8PJVWXDHwAhLwueAvmdcIIk/edit" TargetMode="External" /><Relationship Id="rId1424" Type="http://schemas.openxmlformats.org/officeDocument/2006/relationships/hyperlink" Target="https://drive.google.com/open?id=18-YFGjkGcPsKzrieDgkOaq_W_eyFdTHDrtKpzE2GUVc" TargetMode="External" /><Relationship Id="rId1631" Type="http://schemas.openxmlformats.org/officeDocument/2006/relationships/hyperlink" Target="https://docs.google.com/spreadsheets/d/17slBEa8mhjxmFBIbloH5cVkHXpR4ZtS7Nq4bTMcI7qY/edit" TargetMode="External" /><Relationship Id="rId226" Type="http://schemas.openxmlformats.org/officeDocument/2006/relationships/hyperlink" Target="https://docs.google.com/a/moe.gov.mv/spreadsheets/d/1OCR2CxIqwIbQ0P1aGP7ZN04bdhm3bLoMIMNqHUmxZ7c/edit?usp=sharing" TargetMode="External" /><Relationship Id="rId433" Type="http://schemas.openxmlformats.org/officeDocument/2006/relationships/hyperlink" Target="https://docs.google.com/spreadsheets/d/1ZpnouUmm1A92JIhtUxkHw_aI1nSIpMsPcuUWW5nIx6o/edit" TargetMode="External" /><Relationship Id="rId878" Type="http://schemas.openxmlformats.org/officeDocument/2006/relationships/hyperlink" Target="https://docs.google.com/spreadsheets/d/1O2ZEuJ6y6jMf3Yp-wOH46WVh8Iy1Ufyz00huLv4psLQ/edit" TargetMode="External" /><Relationship Id="rId1063" Type="http://schemas.openxmlformats.org/officeDocument/2006/relationships/hyperlink" Target="https://docs.google.com/spreadsheets/d/1g77X3kYmW3FtFKAqn6mFhlEPcevmoRDsmikp_-i2xsM/edit" TargetMode="External" /><Relationship Id="rId1270" Type="http://schemas.openxmlformats.org/officeDocument/2006/relationships/hyperlink" Target="https://docs.google.com/spreadsheets/d/1IUSssPhORkl8WUMYckdvjXNOKKC-Gdr0iO6J1ba8u0k/edit" TargetMode="External" /><Relationship Id="rId1729" Type="http://schemas.openxmlformats.org/officeDocument/2006/relationships/hyperlink" Target="https://drive.google.com/open?id=1sPKHMzQ1YlhRIWN6-yh8P_uiH-IVry6dA7DJ_ujTQ1o" TargetMode="External" /><Relationship Id="rId640" Type="http://schemas.openxmlformats.org/officeDocument/2006/relationships/hyperlink" Target="https://docs.google.com/spreadsheets/d/1rUt_bNF4MzCrU_q3mN7Tb_0Hqs7GBvCSx3FFgM5hoss/edit" TargetMode="External" /><Relationship Id="rId738" Type="http://schemas.openxmlformats.org/officeDocument/2006/relationships/hyperlink" Target="https://docs.google.com/spreadsheets/d/12o9XFdQimfIrcb3fm0_Zrd4M7LixxQsPE7EF3vUiC1g/edit" TargetMode="External" /><Relationship Id="rId945" Type="http://schemas.openxmlformats.org/officeDocument/2006/relationships/hyperlink" Target="https://docs.google.com/spreadsheets/d/1q1Jh7f2pP0_h7-V2xZcUYXtx8Ac1_pz6eDDoP4G9ddQ/edit" TargetMode="External" /><Relationship Id="rId1368" Type="http://schemas.openxmlformats.org/officeDocument/2006/relationships/hyperlink" Target="https://docs.google.com/spreadsheets/d/1od2NM0o-eTRJjEW9cdGFI2XgHeN8krjLH8nWMXT7nBk/edit" TargetMode="External" /><Relationship Id="rId1575" Type="http://schemas.openxmlformats.org/officeDocument/2006/relationships/hyperlink" Target="https://drive.google.com/open?id=1XInMGv8qKUvtnxLgLyFZv06CrFFbd5kvaYsELyD3Pvw" TargetMode="External" /><Relationship Id="rId1782" Type="http://schemas.openxmlformats.org/officeDocument/2006/relationships/hyperlink" Target="https://docs.google.com/spreadsheets/d/10MKmmvHGabKWPlpfwYaLtx7aNm6tkrexZc_YaTjxtAc/edit" TargetMode="External" /><Relationship Id="rId74" Type="http://schemas.openxmlformats.org/officeDocument/2006/relationships/hyperlink" Target="https://docs.google.com/a/moe.gov.mv/spreadsheets/d/1tLblLqwWnPZkeJEW0XBuo43pTxjQCbmuMGygnQ-7Fb0/edit?usp=sharing" TargetMode="External" /><Relationship Id="rId377" Type="http://schemas.openxmlformats.org/officeDocument/2006/relationships/hyperlink" Target="https://docs.google.com/spreadsheets/d/1aXevp9yiC2SH6G9ufQdvnppXi4i1N7HT7ldbVeRdtDU/edit" TargetMode="External" /><Relationship Id="rId500" Type="http://schemas.openxmlformats.org/officeDocument/2006/relationships/hyperlink" Target="https://drive.google.com/open?id=1gn9v9s_Z2MPMT8NLHOdxiHuvg6PXuQ1oKkvMAaJcVTk" TargetMode="External" /><Relationship Id="rId584" Type="http://schemas.openxmlformats.org/officeDocument/2006/relationships/hyperlink" Target="https://drive.google.com/open?id=1OerYUKR89Cf2-oECY3OtXR-OnJkrBLDhYTjWOBL9Tss" TargetMode="External" /><Relationship Id="rId805" Type="http://schemas.openxmlformats.org/officeDocument/2006/relationships/hyperlink" Target="https://docs.google.com/spreadsheets/d/1oyaZtbrH6-z24TjzfWU9wVn9OB6zDA3Eg-ZU-O595es/edit" TargetMode="External" /><Relationship Id="rId1130" Type="http://schemas.openxmlformats.org/officeDocument/2006/relationships/hyperlink" Target="https://docs.google.com/spreadsheets/d/1hNgkUFWDvfv4mOHTjpCeXc1e_on5isWwVZF5WMucg9o/edit" TargetMode="External" /><Relationship Id="rId1228" Type="http://schemas.openxmlformats.org/officeDocument/2006/relationships/hyperlink" Target="https://docs.google.com/spreadsheets/d/14oIQ3616PbIJJzKWhZRUGeGFULaRRMT0MBgA1ZpzOcI/edit" TargetMode="External" /><Relationship Id="rId1435" Type="http://schemas.openxmlformats.org/officeDocument/2006/relationships/hyperlink" Target="https://docs.google.com/a/moe.gov.mv/spreadsheets/d/1N3lD1gUeel188YZrU1oKt3YJa9hId20QEnjTN6nNyB0/edit?usp=sharing" TargetMode="External" /><Relationship Id="rId5" Type="http://schemas.openxmlformats.org/officeDocument/2006/relationships/hyperlink" Target="https://docs.google.com/spreadsheets/d/1aqSV7ffSzmepTwbAjOdmO0wy00IW5_PUHVSoS6E6s4w/edit" TargetMode="External" /><Relationship Id="rId237" Type="http://schemas.openxmlformats.org/officeDocument/2006/relationships/hyperlink" Target="https://docs.google.com/a/moe.gov.mv/spreadsheets/d/1tPxkHUT2q8abNGR0OznsnZMSNLfJazk-ge_JF-BdTq4/edit?usp=sharing" TargetMode="External" /><Relationship Id="rId791" Type="http://schemas.openxmlformats.org/officeDocument/2006/relationships/hyperlink" Target="https://docs.google.com/a/moe.gov.mv/spreadsheets/d/1VQWUy_0w-I4mQpYeeMU-Iy0pJnI3h3erissU91zroJE/edit?usp=sharing" TargetMode="External" /><Relationship Id="rId889" Type="http://schemas.openxmlformats.org/officeDocument/2006/relationships/hyperlink" Target="https://docs.google.com/spreadsheets/d/10kLC_JqVUPtWAj_hqhWjAafSvabhb2LRmmudHdwZRkQ/edit" TargetMode="External" /><Relationship Id="rId1074" Type="http://schemas.openxmlformats.org/officeDocument/2006/relationships/hyperlink" Target="https://docs.google.com/spreadsheets/d/1lUu30A_9TBiR-Em9aoFPCBAqu5FqdNtjkCsIFj8xGig/edit" TargetMode="External" /><Relationship Id="rId1642" Type="http://schemas.openxmlformats.org/officeDocument/2006/relationships/hyperlink" Target="https://docs.google.com/a/moe.gov.mv/spreadsheets/d/1cdk5TIiBgreEwb5VdMbnGeTfMA5zdxuKV70pjH-MZB8/edit?usp=sharing" TargetMode="External" /><Relationship Id="rId444" Type="http://schemas.openxmlformats.org/officeDocument/2006/relationships/hyperlink" Target="https://docs.google.com/spreadsheets/d/1SpCDNGKC08YlGEA1pvyQNtyO7dJ9fK2hStQ8KueiqHI/edit" TargetMode="External" /><Relationship Id="rId651" Type="http://schemas.openxmlformats.org/officeDocument/2006/relationships/hyperlink" Target="https://docs.google.com/a/alifushischool.edu.mv/spreadsheets/d/1EoPCJQVuBmeavF0oFyGxOJy1tM6vxO9WUQ1rzICEbhg/edit?usp=sharing" TargetMode="External" /><Relationship Id="rId749" Type="http://schemas.openxmlformats.org/officeDocument/2006/relationships/hyperlink" Target="https://docs.google.com/spreadsheets/d/1p1puPjufmgUNhRTA16rJPHK2uAc1MXbEr8mx1ScGMf0/edit" TargetMode="External" /><Relationship Id="rId1281" Type="http://schemas.openxmlformats.org/officeDocument/2006/relationships/hyperlink" Target="https://docs.google.com/spreadsheets/d/1hSSUifIhWECmNFZULwf0NLF35iPR___RVc4BJ6hbnKI/edit" TargetMode="External" /><Relationship Id="rId1379" Type="http://schemas.openxmlformats.org/officeDocument/2006/relationships/hyperlink" Target="https://drive.google.com/open?id=1EH99P-mE6Gy70zha9r1BatqenZ7GZGM4zuPgv8E3Onw" TargetMode="External" /><Relationship Id="rId1502" Type="http://schemas.openxmlformats.org/officeDocument/2006/relationships/hyperlink" Target="https://docs.google.com/spreadsheets/d/1EIGJC7XV0stD0Guc3Say37IW8YRY09p3-aUyxw5nXwY/edit" TargetMode="External" /><Relationship Id="rId1586" Type="http://schemas.openxmlformats.org/officeDocument/2006/relationships/hyperlink" Target="https://docs.google.com/spreadsheets/d/1upigdB_QdV5xFNMYMqwuq8EWkb3WtTU2XTpWufy_Xb0/edit" TargetMode="External" /><Relationship Id="rId1807" Type="http://schemas.openxmlformats.org/officeDocument/2006/relationships/hyperlink" Target="https://docs.google.com/spreadsheets/d/1fcq2KO_WMcCYMedAaO5gKX2MEMN4Yy6ugEMq_UapSgA/edit" TargetMode="External" /><Relationship Id="rId290" Type="http://schemas.openxmlformats.org/officeDocument/2006/relationships/hyperlink" Target="https://docs.google.com/spreadsheets/d/1WFD757tdmIx0-tiaNLnvEPD3ezMhvrRCbEuSFU_xS_k/edit" TargetMode="External" /><Relationship Id="rId304" Type="http://schemas.openxmlformats.org/officeDocument/2006/relationships/hyperlink" Target="https://docs.google.com/spreadsheets/d/1B6N7R4FrT2KOhrKF85mZvPvHJncViXnbHPAsTdpWlbE/edit" TargetMode="External" /><Relationship Id="rId388" Type="http://schemas.openxmlformats.org/officeDocument/2006/relationships/hyperlink" Target="https://docs.google.com/spreadsheets/d/1k6lcTCFTkHhQlSdFCWDnXiSBrY5hFxmga-4DgUcjNLo/edit" TargetMode="External" /><Relationship Id="rId511" Type="http://schemas.openxmlformats.org/officeDocument/2006/relationships/hyperlink" Target="https://docs.google.com/spreadsheets/d/12ea47UhgbASwGPkyL91WCqI5SaW5of_oIAdtZkP94zo/edit" TargetMode="External" /><Relationship Id="rId609" Type="http://schemas.openxmlformats.org/officeDocument/2006/relationships/hyperlink" Target="https://docs.google.com/spreadsheets/d/13srXtBiSj7weUrZ1ofFYR9KSyBFieuD1eBiI0aOHtEQ/edit" TargetMode="External" /><Relationship Id="rId956" Type="http://schemas.openxmlformats.org/officeDocument/2006/relationships/hyperlink" Target="https://docs.google.com/spreadsheets/d/1vJrbvGC-bUMEe3y7ZQFwPdxOhvKJm496XUn_A2hjXJA/edit" TargetMode="External" /><Relationship Id="rId1141" Type="http://schemas.openxmlformats.org/officeDocument/2006/relationships/hyperlink" Target="https://docs.google.com/spreadsheets/d/1K0itvALIq2Tp-OLIw-KYbNdWqlXToAvbyGkqNH3hrNU/edit" TargetMode="External" /><Relationship Id="rId1239" Type="http://schemas.openxmlformats.org/officeDocument/2006/relationships/hyperlink" Target="https://docs.google.com/spreadsheets/d/1JIiN0nfrTPBPaF0VETBhemkxOAsnoAIfn6knNE6U7Tw/edit" TargetMode="External" /><Relationship Id="rId1793" Type="http://schemas.openxmlformats.org/officeDocument/2006/relationships/hyperlink" Target="https://docs.google.com/spreadsheets/d/1he5ZhydK4JqsWkISh_ilLYb1kmWu2_vB3ldvguxlG6E/edit" TargetMode="External" /><Relationship Id="rId85" Type="http://schemas.openxmlformats.org/officeDocument/2006/relationships/hyperlink" Target="https://docs.google.com/a/moe.gov.mv/spreadsheets/d/1rFirhGPNqJQwVgzP5r0HU9Bd_mvGOag1BM3TsGFXhlU/edit?usp=sharing" TargetMode="External" /><Relationship Id="rId150" Type="http://schemas.openxmlformats.org/officeDocument/2006/relationships/hyperlink" Target="https://docs.google.com/spreadsheets/d/1v3Y4QiofFScQwUiwEHJVfdTqKo02WYtuJj9hJD-dwAM/edit" TargetMode="External" /><Relationship Id="rId595" Type="http://schemas.openxmlformats.org/officeDocument/2006/relationships/hyperlink" Target="https://docs.google.com/spreadsheets/d/1b1FPdW8NNTVUbg-rf5eu7VvF4SHa0xXNQPbjH67KCcI/edit" TargetMode="External" /><Relationship Id="rId816" Type="http://schemas.openxmlformats.org/officeDocument/2006/relationships/hyperlink" Target="https://docs.google.com/spreadsheets/d/1RXEGBMbtiPAVwLs3d6V4jSDlkNaxMFS0fxldWhh6D9E/edit" TargetMode="External" /><Relationship Id="rId1001" Type="http://schemas.openxmlformats.org/officeDocument/2006/relationships/hyperlink" Target="https://docs.google.com/spreadsheets/d/1mbiUfQ77z7t_FdC53lxeddkQhfgILq2sENTBM1dj8Sk/edit" TargetMode="External" /><Relationship Id="rId1446" Type="http://schemas.openxmlformats.org/officeDocument/2006/relationships/hyperlink" Target="https://docs.google.com/spreadsheets/d/1jwbd7PUmfOPEi2d0xmRuEGcDipxGkM5sMg_J2JCt9U4/edit" TargetMode="External" /><Relationship Id="rId1653" Type="http://schemas.openxmlformats.org/officeDocument/2006/relationships/hyperlink" Target="https://docs.google.com/spreadsheets/d/1g6Cib_92FMInYHgmhozhHg8m_tuCf_Ls5H4ZZWzo1Zg/edit" TargetMode="External" /><Relationship Id="rId248" Type="http://schemas.openxmlformats.org/officeDocument/2006/relationships/hyperlink" Target="https://docs.google.com/spreadsheets/d/1hnVFD3vtYxhS545gz6juwUYny4LKGc1H80TL4kid15Q/edit" TargetMode="External" /><Relationship Id="rId455" Type="http://schemas.openxmlformats.org/officeDocument/2006/relationships/hyperlink" Target="https://docs.google.com/spreadsheets/d/13QrCwg796qqbms098hybrav1f5YiM6kk5Zq0A0wlhlQ/edit" TargetMode="External" /><Relationship Id="rId662" Type="http://schemas.openxmlformats.org/officeDocument/2006/relationships/hyperlink" Target="https://docs.google.com/spreadsheets/d/1eMUUZ1HlK6jmJt24BSnTLFa7yaK-5TBqBRsfkXJMO6Y/edit" TargetMode="External" /><Relationship Id="rId1085" Type="http://schemas.openxmlformats.org/officeDocument/2006/relationships/hyperlink" Target="https://docs.google.com/spreadsheets/d/1cLXArPSWrnDoEBZ9_ENEBjST9HimpWzeJaPY0XV42kM/edit" TargetMode="External" /><Relationship Id="rId1292" Type="http://schemas.openxmlformats.org/officeDocument/2006/relationships/hyperlink" Target="https://docs.google.com/spreadsheets/d/1u8I8v8NJEz4uhWUpsX7cR-YwUyKAuOvyS5mfSBN_g4o/edit" TargetMode="External" /><Relationship Id="rId1306" Type="http://schemas.openxmlformats.org/officeDocument/2006/relationships/hyperlink" Target="https://docs.google.com/a/moe.gov.mv/spreadsheets/d/1YLHeia4h9ILJWnwcH-tMIouqBOS0Nv1ULNo2TjQr6jo/edit?usp=sharing" TargetMode="External" /><Relationship Id="rId1513" Type="http://schemas.openxmlformats.org/officeDocument/2006/relationships/hyperlink" Target="https://docs.google.com/spreadsheets/d/13UEJZK4CCeQ43B9uQQNjP8w0wO5Yh_yiuY6LLDhpaIE/edit" TargetMode="External" /><Relationship Id="rId1720" Type="http://schemas.openxmlformats.org/officeDocument/2006/relationships/hyperlink" Target="https://docs.google.com/spreadsheets/d/1YovRtPB3u8CY1EI0jiEOiiuSH93XPVSAmWxJwmKdZuA/edit" TargetMode="External" /><Relationship Id="rId12" Type="http://schemas.openxmlformats.org/officeDocument/2006/relationships/hyperlink" Target="https://docs.google.com/a/moe.gov.mv/spreadsheets/d/17Tfq6SBOzk3oR1AJ0MBKryYK-vWc5oWwJCnLrpm-Mks/edit?usp=sharing" TargetMode="External" /><Relationship Id="rId108" Type="http://schemas.openxmlformats.org/officeDocument/2006/relationships/hyperlink" Target="https://docs.google.com/spreadsheets/d/14RD1zcv5u6KjIz1L0eOhzezGDTAQDw1wGBqW19whYPM/edit" TargetMode="External" /><Relationship Id="rId315" Type="http://schemas.openxmlformats.org/officeDocument/2006/relationships/hyperlink" Target="https://docs.google.com/spreadsheets/d/1JgOBhoqN0Vr2IteS9VrObwuURE-uiqfwKl16xb8WS2c/edit" TargetMode="External" /><Relationship Id="rId522" Type="http://schemas.openxmlformats.org/officeDocument/2006/relationships/hyperlink" Target="https://docs.google.com/spreadsheets/d/1DMkV-FJmZ8K6RQoDTtCi_D0YMfFTV2zsUSUga43VU-Q/edit" TargetMode="External" /><Relationship Id="rId967" Type="http://schemas.openxmlformats.org/officeDocument/2006/relationships/hyperlink" Target="https://docs.google.com/spreadsheets/d/1NA1Ye4riB0noAu4eQfu155dC3I-OjMiJwm-RhShHPdg/edit" TargetMode="External" /><Relationship Id="rId1152" Type="http://schemas.openxmlformats.org/officeDocument/2006/relationships/hyperlink" Target="https://drive.google.com/open?id=1ALRHtE4ivYcDYjTf4CA7yI-dkUzG4fxkT_RAyBG2-4w" TargetMode="External" /><Relationship Id="rId1597" Type="http://schemas.openxmlformats.org/officeDocument/2006/relationships/hyperlink" Target="https://docs.google.com/spreadsheets/d/1K2iKyrQ0CfIjAGKG32tshANMtbPHVddER36au73JZoE/edit" TargetMode="External" /><Relationship Id="rId1818" Type="http://schemas.openxmlformats.org/officeDocument/2006/relationships/hyperlink" Target="https://docs.google.com/spreadsheets/d/1l0MELKNgF9SjgY08r3sTFbvi5czVw1sewR1ED6H_1_o/edit" TargetMode="External" /><Relationship Id="rId96" Type="http://schemas.openxmlformats.org/officeDocument/2006/relationships/hyperlink" Target="https://docs.google.com/a/moe.gov.mv/spreadsheets/d/1TevPfCHllH9fQ1QD98u8hMVLCN-rWV4zkSXv8AVVhAU/edit?usp=sharing" TargetMode="External" /><Relationship Id="rId161" Type="http://schemas.openxmlformats.org/officeDocument/2006/relationships/hyperlink" Target="https://docs.google.com/spreadsheets/d/1_VQ-Jo2rKPKXPuLpIox-GAa_lMnY7TWsXfM8aJgP4Gc/edit" TargetMode="External" /><Relationship Id="rId399" Type="http://schemas.openxmlformats.org/officeDocument/2006/relationships/hyperlink" Target="https://docs.google.com/spreadsheets/d/1GAnvcIZIIme8ATWwx74ISuRlUQ5Fx-j8XJq8MEFMwA0/edit" TargetMode="External" /><Relationship Id="rId827" Type="http://schemas.openxmlformats.org/officeDocument/2006/relationships/hyperlink" Target="https://drive.google.com/open?id=1mnlgTl-UC1X0SocX2bf344_LTeYeg3eacvoqsW8hcUU" TargetMode="External" /><Relationship Id="rId1012" Type="http://schemas.openxmlformats.org/officeDocument/2006/relationships/hyperlink" Target="https://docs.google.com/spreadsheets/d/1_ikK3clZfQI7gFOkiByNFJY9L7yQOVLxpmmtwB7h0aY/edit" TargetMode="External" /><Relationship Id="rId1457" Type="http://schemas.openxmlformats.org/officeDocument/2006/relationships/hyperlink" Target="https://docs.google.com/spreadsheets/d/1eAlhdINkAPsaHqUTZ6p7HKqXSNNFtmVZQ_UgRcL6SRc/edit" TargetMode="External" /><Relationship Id="rId1664" Type="http://schemas.openxmlformats.org/officeDocument/2006/relationships/hyperlink" Target="https://drive.google.com/open?id=11pNBEdgBNb0xzJDEO_IWd42JMkTjcayJe2yM-cySRO0" TargetMode="External" /><Relationship Id="rId259" Type="http://schemas.openxmlformats.org/officeDocument/2006/relationships/hyperlink" Target="https://docs.google.com/spreadsheets/d/1Xi8EDtv0PhkpzmvlnpRJStCgkfgwL0vGlNDsvRPEO64/edit" TargetMode="External" /><Relationship Id="rId466" Type="http://schemas.openxmlformats.org/officeDocument/2006/relationships/hyperlink" Target="https://docs.google.com/spreadsheets/d/13HxlLF4JxGShyG5DNHh1lICuIL5BxQxeSHp7cyZo4JQ/edit" TargetMode="External" /><Relationship Id="rId673" Type="http://schemas.openxmlformats.org/officeDocument/2006/relationships/hyperlink" Target="https://docs.google.com/a/moe.gov.mv/spreadsheets/d/1lizlX3-xYIj4xg4dQowcWRx04ey0JkwJmu087hqZU2w/edit?usp=sharing" TargetMode="External" /><Relationship Id="rId880" Type="http://schemas.openxmlformats.org/officeDocument/2006/relationships/hyperlink" Target="https://docs.google.com/spreadsheets/d/1VK3_UGAYrqOkpI42z-MEb75xFxumcuz_9KZ8352CjeI/edit" TargetMode="External" /><Relationship Id="rId1096" Type="http://schemas.openxmlformats.org/officeDocument/2006/relationships/hyperlink" Target="https://docs.google.com/spreadsheets/d/1Q0xMr1gjbsOv67gAMIvyL4DBy23R3Zd7c83RsvnFNZA/edit" TargetMode="External" /><Relationship Id="rId1317" Type="http://schemas.openxmlformats.org/officeDocument/2006/relationships/hyperlink" Target="https://docs.google.com/spreadsheets/d/1_Z5YihTf1lTLJOXW5IY_DXLq4oA5A5PzHCMTb84oRHw/edit" TargetMode="External" /><Relationship Id="rId1524" Type="http://schemas.openxmlformats.org/officeDocument/2006/relationships/hyperlink" Target="https://docs.google.com/spreadsheets/d/1zrbKu1OazSj6erRls7r9pQ27IIISPxVyoLYzgcYTFe8/edit" TargetMode="External" /><Relationship Id="rId1731" Type="http://schemas.openxmlformats.org/officeDocument/2006/relationships/hyperlink" Target="https://docs.google.com/spreadsheets/d/1_2g6AIm1dWUoRfPW5EaN5Q7zmTgjvN04S9ss_KgUpls/edit" TargetMode="External" /><Relationship Id="rId23" Type="http://schemas.openxmlformats.org/officeDocument/2006/relationships/hyperlink" Target="https://docs.google.com/spreadsheets/d/1FNVvU-j1OwXDqS5R0JyBC4s-ai3uuekt80nnQlNL2gU/edit" TargetMode="External" /><Relationship Id="rId119" Type="http://schemas.openxmlformats.org/officeDocument/2006/relationships/hyperlink" Target="https://docs.google.com/spreadsheets/d/1AEqfCIAQfO5_ruWP8owkhgMUlFp6qPP6Kanhw-lgSAM/edit" TargetMode="External" /><Relationship Id="rId326" Type="http://schemas.openxmlformats.org/officeDocument/2006/relationships/hyperlink" Target="https://docs.google.com/spreadsheets/d/1VbYPj4lnf0GsPHZ70fk0Jfb3i7YE2Ii5_QjP-PFLyDI/edit" TargetMode="External" /><Relationship Id="rId533" Type="http://schemas.openxmlformats.org/officeDocument/2006/relationships/hyperlink" Target="https://docs.google.com/spreadsheets/d/1mGd24E92pV704xse8s-gAU9wc1G3ul6IOS2KjSt8W8Q/edit" TargetMode="External" /><Relationship Id="rId978" Type="http://schemas.openxmlformats.org/officeDocument/2006/relationships/hyperlink" Target="https://docs.google.com/spreadsheets/d/1OiqNrGEwjwjF050F45rzbvQisxlMySrVoQ_hVhO12ls/edit" TargetMode="External" /><Relationship Id="rId1163" Type="http://schemas.openxmlformats.org/officeDocument/2006/relationships/hyperlink" Target="https://docs.google.com/spreadsheets/d/1thxuQ7xvqGXIG1W-xh3ac_5o_Q_RjYUScLE8I1hYfJg/edit" TargetMode="External" /><Relationship Id="rId1370" Type="http://schemas.openxmlformats.org/officeDocument/2006/relationships/hyperlink" Target="https://drive.google.com/open?id=1zHARv_lW7BIrKvYM5PPZno6O1C5GCpoJkMJ9F559Wb0" TargetMode="External" /><Relationship Id="rId1829" Type="http://schemas.openxmlformats.org/officeDocument/2006/relationships/hyperlink" Target="https://docs.google.com/spreadsheets/d/1Fj9yjXr2IIh6xtzEj40RN8rGf1QVIteY0rER3z68tys/edit" TargetMode="External" /><Relationship Id="rId740" Type="http://schemas.openxmlformats.org/officeDocument/2006/relationships/hyperlink" Target="https://docs.google.com/spreadsheets/d/1xZgCY2TaAw0ia51lBTFYo57MsLUzcuFuQPB7oWO7jCA/edit" TargetMode="External" /><Relationship Id="rId838" Type="http://schemas.openxmlformats.org/officeDocument/2006/relationships/hyperlink" Target="https://docs.google.com/spreadsheets/d/1enoFmOgOF6_EanD9j7imMflBl52nhSP5fQyWFpySqlc/edit" TargetMode="External" /><Relationship Id="rId1023" Type="http://schemas.openxmlformats.org/officeDocument/2006/relationships/hyperlink" Target="https://docs.google.com/spreadsheets/d/1TpFlCUwYgCfrMy9GS2Za7QkIRE23itqcO_qKpZsOLnI/edit" TargetMode="External" /><Relationship Id="rId1468" Type="http://schemas.openxmlformats.org/officeDocument/2006/relationships/hyperlink" Target="https://docs.google.com/spreadsheets/d/1_FHfeY_F5sRo3gWbloC2IR0NRt__kVv7Cyews6YoxrY/edit" TargetMode="External" /><Relationship Id="rId1675" Type="http://schemas.openxmlformats.org/officeDocument/2006/relationships/hyperlink" Target="https://docs.google.com/a/moe.gov.mv/spreadsheets/d/1qNmYLxpEPzZA9EEgxQP8rPfO-X1t5A3-Gr3zWOi0vjc/edit?usp=sharing" TargetMode="External" /><Relationship Id="rId172" Type="http://schemas.openxmlformats.org/officeDocument/2006/relationships/hyperlink" Target="https://drive.google.com/open?id=1yfga0MRpsHwqS6bsb31kIPebDFYihKhduQLNpQy5xoU" TargetMode="External" /><Relationship Id="rId477" Type="http://schemas.openxmlformats.org/officeDocument/2006/relationships/hyperlink" Target="https://docs.google.com/spreadsheets/d/1x4N_6iprRK5Q4zhHn8VhZnXAueZ_kUaJGc0vPQEgZuY/edit" TargetMode="External" /><Relationship Id="rId600" Type="http://schemas.openxmlformats.org/officeDocument/2006/relationships/hyperlink" Target="https://docs.google.com/spreadsheets/d/12ilEH-9rs8Eki1YM21Vv0tp9_Y331ZE9x3X8jdu7ttw/edit" TargetMode="External" /><Relationship Id="rId684" Type="http://schemas.openxmlformats.org/officeDocument/2006/relationships/hyperlink" Target="https://docs.google.com/spreadsheets/d/1qO6ndqExXlqDZEz5yfXaUapYLgtGyxIiqr9gVKtOihI/edit" TargetMode="External" /><Relationship Id="rId1230" Type="http://schemas.openxmlformats.org/officeDocument/2006/relationships/hyperlink" Target="https://drive.google.com/open?id=1kIS0lC8oA9Fe9R6pyMhCN8FrKNFl1P0oeBvM8cHuPqY" TargetMode="External" /><Relationship Id="rId1328" Type="http://schemas.openxmlformats.org/officeDocument/2006/relationships/hyperlink" Target="https://docs.google.com/spreadsheets/d/1ol3rtdlH1zkkt9TCjKHS0c6MhghNpQtkyVdqi2Si3ug/edit" TargetMode="External" /><Relationship Id="rId1535" Type="http://schemas.openxmlformats.org/officeDocument/2006/relationships/hyperlink" Target="https://docs.google.com/spreadsheets/d/1W3HHJ7vpB644nHOcMDvB5U06dK6QW7z-7cqqTv0cx6M/edit" TargetMode="External" /><Relationship Id="rId337" Type="http://schemas.openxmlformats.org/officeDocument/2006/relationships/hyperlink" Target="https://docs.google.com/a/moe.gov.mv/spreadsheets/d/1e0K7M2SvfEnfkE7ta0xjwAV05b9QmhwyyCg3zhvC3pg/edit?usp=sharing" TargetMode="External" /><Relationship Id="rId891" Type="http://schemas.openxmlformats.org/officeDocument/2006/relationships/hyperlink" Target="https://drive.google.com/open?id=1Q8UsdqYoGGl8ydzDxAWy28Bm0JE65VqVh8nsIB_H8zc" TargetMode="External" /><Relationship Id="rId905" Type="http://schemas.openxmlformats.org/officeDocument/2006/relationships/hyperlink" Target="https://docs.google.com/spreadsheets/d/1aVvvFF7WWN-cHCncaGso4BCGAr8d9skSUbgbY6dR9DU/edit" TargetMode="External" /><Relationship Id="rId989" Type="http://schemas.openxmlformats.org/officeDocument/2006/relationships/hyperlink" Target="https://docs.google.com/a/moe.gov.mv/spreadsheets/d/1zLLUeDPm231ypoXHmgujq1rZlQspgMP26gziqr6szr4/edit?usp=sharing" TargetMode="External" /><Relationship Id="rId1742" Type="http://schemas.openxmlformats.org/officeDocument/2006/relationships/hyperlink" Target="https://docs.google.com/spreadsheets/d/1-y1J6zvdxLhKD9elql24Tp_JUwgnEOasSmBnAeiVlWg/edit" TargetMode="External" /><Relationship Id="rId34" Type="http://schemas.openxmlformats.org/officeDocument/2006/relationships/hyperlink" Target="https://docs.google.com/spreadsheets/d/1djTksXNhIDHREch0bNadtCfNKYXVUBwgBQS_hP4riJg/edit" TargetMode="External" /><Relationship Id="rId544" Type="http://schemas.openxmlformats.org/officeDocument/2006/relationships/hyperlink" Target="https://docs.google.com/spreadsheets/d/1nsPQyR5vh2Nmy2ORhBg_APqwo9iulemB09dfRmxO9fo/edit" TargetMode="External" /><Relationship Id="rId751" Type="http://schemas.openxmlformats.org/officeDocument/2006/relationships/hyperlink" Target="https://docs.google.com/spreadsheets/d/15ZOqgRHpIp-d8ile-uzeGHeVG5uV63xiDyRgwwscfm0/edit" TargetMode="External" /><Relationship Id="rId849" Type="http://schemas.openxmlformats.org/officeDocument/2006/relationships/hyperlink" Target="https://docs.google.com/a/moe.gov.mv/spreadsheets/d/1oVjH4dx1CMVZP5jo4wyysKUHceZH49EvNnCxcB6lsrQ/edit?usp=sharing" TargetMode="External" /><Relationship Id="rId1174" Type="http://schemas.openxmlformats.org/officeDocument/2006/relationships/hyperlink" Target="https://drive.google.com/open?id=1oE_9i9l7ESce37pCoBR3czcjFL6KvP7pE5VH6ffva64" TargetMode="External" /><Relationship Id="rId1381" Type="http://schemas.openxmlformats.org/officeDocument/2006/relationships/hyperlink" Target="https://docs.google.com/spreadsheets/d/1LMcs9LeuQn1kpEslP3pSBkxtkUqawfesv25FKi6Z6dg/edit" TargetMode="External" /><Relationship Id="rId1479" Type="http://schemas.openxmlformats.org/officeDocument/2006/relationships/hyperlink" Target="https://docs.google.com/a/moe.gov.mv/spreadsheets/d/14ex0Xibzg6o4Vgv43gdu8qLmGD_oPm_M3ZSnEUuUZS4/edit?usp=sharing" TargetMode="External" /><Relationship Id="rId1602" Type="http://schemas.openxmlformats.org/officeDocument/2006/relationships/hyperlink" Target="https://docs.google.com/spreadsheets/d/1jbWExazzFXEmj88B4b1rMjTxGqLyWOOvehdcyzXKWnk/edit" TargetMode="External" /><Relationship Id="rId1686" Type="http://schemas.openxmlformats.org/officeDocument/2006/relationships/hyperlink" Target="https://docs.google.com/spreadsheets/d/185UUlsOy8pY9yyu8rjtBg4vypxSEfjpGrLVpM1f4X3U/edit" TargetMode="External" /><Relationship Id="rId183" Type="http://schemas.openxmlformats.org/officeDocument/2006/relationships/hyperlink" Target="https://docs.google.com/spreadsheets/d/1rnEYbJo6pmV4OnBDR893d0oGGfzPcCh0KTfoUZ0Q7CI/edit" TargetMode="External" /><Relationship Id="rId390" Type="http://schemas.openxmlformats.org/officeDocument/2006/relationships/hyperlink" Target="https://drive.google.com/open?id=1qfoq3TA-NO4Jdr78h3kHO2K3JjBCoC8yeL84ISHZqVk" TargetMode="External" /><Relationship Id="rId404" Type="http://schemas.openxmlformats.org/officeDocument/2006/relationships/hyperlink" Target="https://docs.google.com/spreadsheets/d/16SPMyWaJqyTHjlre4ZoesevQlD285tNDI6zR2d1BD48/edit" TargetMode="External" /><Relationship Id="rId611" Type="http://schemas.openxmlformats.org/officeDocument/2006/relationships/hyperlink" Target="https://docs.google.com/spreadsheets/d/1VRmLUCal7j0x73h982SFlXFj8jZXvdyg5HgvcICWDlE/edit" TargetMode="External" /><Relationship Id="rId1034" Type="http://schemas.openxmlformats.org/officeDocument/2006/relationships/hyperlink" Target="https://docs.google.com/a/moe.gov.mv/spreadsheets/d/1ytzdDvjCGEq8ck4O2HNCB-QeP9sQx-cIP6E-bl4bg4E/edit?usp=sharing" TargetMode="External" /><Relationship Id="rId1241" Type="http://schemas.openxmlformats.org/officeDocument/2006/relationships/hyperlink" Target="https://docs.google.com/spreadsheets/d/18qUTXWecqclsTjImfKFVC0ohcxk1JDcU6bTDHpkkPME/edit" TargetMode="External" /><Relationship Id="rId1339" Type="http://schemas.openxmlformats.org/officeDocument/2006/relationships/hyperlink" Target="https://docs.google.com/spreadsheets/d/1sKX0vY-e1NhZG9pKxmpE6nWs-5A1VudBUQ-LKYSI4tI/edit" TargetMode="External" /><Relationship Id="rId250" Type="http://schemas.openxmlformats.org/officeDocument/2006/relationships/hyperlink" Target="https://docs.google.com/spreadsheets/d/1KM1bCFsVxZYLrAk4ivCOPBlujP0N4kJ2iv6o4ETepkE/edit" TargetMode="External" /><Relationship Id="rId488" Type="http://schemas.openxmlformats.org/officeDocument/2006/relationships/hyperlink" Target="https://docs.google.com/spreadsheets/d/1z-g_MmXeCf4z6gSFm9WO8gt9TOGUAmCoPFniqK-rz0E/edit" TargetMode="External" /><Relationship Id="rId695" Type="http://schemas.openxmlformats.org/officeDocument/2006/relationships/hyperlink" Target="https://docs.google.com/spreadsheets/d/1pJAcP9TVI5TSO-tKozpjXLzMjS-XltXSdr_aSN4O35o/edit" TargetMode="External" /><Relationship Id="rId709" Type="http://schemas.openxmlformats.org/officeDocument/2006/relationships/hyperlink" Target="https://docs.google.com/a/moe.gov.mv/spreadsheets/d/1f6jl-PFvZ3F-8UCL79a7Epw5k7lh23fAlsN_unbcDxM/edit?usp=sharing" TargetMode="External" /><Relationship Id="rId916" Type="http://schemas.openxmlformats.org/officeDocument/2006/relationships/hyperlink" Target="https://docs.google.com/spreadsheets/d/1rfR2WVOLPRyj5o6LcSgA0EXLREiyC9V1NwwQY8wC560/edit" TargetMode="External" /><Relationship Id="rId1101" Type="http://schemas.openxmlformats.org/officeDocument/2006/relationships/hyperlink" Target="https://docs.google.com/spreadsheets/d/12KGFXzFEO7I8x6LmHoAtR44c6jL9qwRjrgUmwT92EhQ/edit" TargetMode="External" /><Relationship Id="rId1546" Type="http://schemas.openxmlformats.org/officeDocument/2006/relationships/hyperlink" Target="https://docs.google.com/a/moe.gov.mv/spreadsheets/d/1ECPeas9iG3ybn1Ds2FCIV7viTLamGrbKaGqnkj4-rBg/edit?usp=sharing" TargetMode="External" /><Relationship Id="rId1753" Type="http://schemas.openxmlformats.org/officeDocument/2006/relationships/hyperlink" Target="https://docs.google.com/spreadsheets/d/1E1MxML_AXM1MsrrwLqJX2vOxQbCKZjTUzTMvEo-dYCE/edit" TargetMode="External" /><Relationship Id="rId45" Type="http://schemas.openxmlformats.org/officeDocument/2006/relationships/hyperlink" Target="https://docs.google.com/a/moe.gov.mv/spreadsheets/d/1-X6oQR8dVxXQIp4K5sohL61U-UG6Bl5UJ5I-ii7GjFo/edit?usp=sharing" TargetMode="External" /><Relationship Id="rId110" Type="http://schemas.openxmlformats.org/officeDocument/2006/relationships/hyperlink" Target="https://docs.google.com/spreadsheets/d/1J-W9ZBRp7jP-T7mSa6FrcX4tRCbw8Q817Ba4UuKIzHg/edit" TargetMode="External" /><Relationship Id="rId348" Type="http://schemas.openxmlformats.org/officeDocument/2006/relationships/hyperlink" Target="https://docs.google.com/spreadsheets/d/1ddnDQ_FtNcfW8N5qvTLN6ZtgBpLhle6wc0ySZpYi6dU/edit" TargetMode="External" /><Relationship Id="rId555" Type="http://schemas.openxmlformats.org/officeDocument/2006/relationships/hyperlink" Target="https://docs.google.com/spreadsheets/d/1rpU2TYxmUIlj2BhgAgwS0xAlMoqJW9LOvLQb39Auv7k/edit" TargetMode="External" /><Relationship Id="rId762" Type="http://schemas.openxmlformats.org/officeDocument/2006/relationships/hyperlink" Target="https://docs.google.com/spreadsheets/d/1tmLfPl3hc5Fv42YL-q8qiFUw1hA_JJPuKJRTKBf5T6g/edit" TargetMode="External" /><Relationship Id="rId1185" Type="http://schemas.openxmlformats.org/officeDocument/2006/relationships/hyperlink" Target="https://docs.google.com/spreadsheets/d/1vfZjYjb1CnPdbTqNzNiuKQn5TNMh_vNUxlNEaHgIDwA/edit" TargetMode="External" /><Relationship Id="rId1392" Type="http://schemas.openxmlformats.org/officeDocument/2006/relationships/hyperlink" Target="https://docs.google.com/spreadsheets/d/1R04OjPzoOjjhrUfIVieT4ZHGa_iGI0n8_aHiNgT85u4/edit" TargetMode="External" /><Relationship Id="rId1406" Type="http://schemas.openxmlformats.org/officeDocument/2006/relationships/hyperlink" Target="https://docs.google.com/spreadsheets/d/1RgvJTr2v3ehqhwLfw7ArPToeXOcSOUW0KWvpAZTxLpU/edit?usp=sharing" TargetMode="External" /><Relationship Id="rId1613" Type="http://schemas.openxmlformats.org/officeDocument/2006/relationships/hyperlink" Target="https://drive.google.com/open?id=1b6gw6N4ui3Nt6aCVs5EndDegZArbB5wyMWtMvUZhLI0" TargetMode="External" /><Relationship Id="rId1820" Type="http://schemas.openxmlformats.org/officeDocument/2006/relationships/hyperlink" Target="https://docs.google.com/spreadsheets/d/1TI8nBR-8bTcXvPl22dD_Bcol0KFc6BSDs5QdgSoh2oE/edit" TargetMode="External" /><Relationship Id="rId194" Type="http://schemas.openxmlformats.org/officeDocument/2006/relationships/hyperlink" Target="https://docs.google.com/spreadsheets/d/1V_o1AEI1yUYwA8lSFtJmJ_5Zt48S1DNmGmdkNnyB-O4/edit" TargetMode="External" /><Relationship Id="rId208" Type="http://schemas.openxmlformats.org/officeDocument/2006/relationships/hyperlink" Target="https://docs.google.com/spreadsheets/d/1AcOPjQXd9Wt5M3LVuN0OkzXvffe8AN1BJOB_hQMp0hQ/edit" TargetMode="External" /><Relationship Id="rId415" Type="http://schemas.openxmlformats.org/officeDocument/2006/relationships/hyperlink" Target="https://docs.google.com/spreadsheets/d/14Oj8z6pd8AYnzeIfWCw8H49JzX4b9GVPlk3GyZ14gCI/edit" TargetMode="External" /><Relationship Id="rId622" Type="http://schemas.openxmlformats.org/officeDocument/2006/relationships/hyperlink" Target="https://drive.google.com/open?id=1Fdg1JMTu_hqySkl15T3wru2PsJ5oIcU5yYWnfqJgPO4" TargetMode="External" /><Relationship Id="rId1045" Type="http://schemas.openxmlformats.org/officeDocument/2006/relationships/hyperlink" Target="https://docs.google.com/spreadsheets/d/1gL7-FeaSjvgAM7YJnl3DoihguylIBi0vV4RprNQOvQ8/edit" TargetMode="External" /><Relationship Id="rId1252" Type="http://schemas.openxmlformats.org/officeDocument/2006/relationships/hyperlink" Target="https://docs.google.com/spreadsheets/d/1zm0n-WYy0pgYF-cp3O2f31evRwh36OgEmw7zfgzOmiY/edit" TargetMode="External" /><Relationship Id="rId1697" Type="http://schemas.openxmlformats.org/officeDocument/2006/relationships/hyperlink" Target="https://docs.google.com/spreadsheets/d/1ISdu0yLZ5YA-97a8wpSMxwFyODvaa2hO3GwqlQFy_ts/edit" TargetMode="External" /><Relationship Id="rId261" Type="http://schemas.openxmlformats.org/officeDocument/2006/relationships/hyperlink" Target="https://docs.google.com/spreadsheets/d/1N_pE5TineL5QoLevaFj3Oz3zGrP3it4v0r291jyzQws/edit" TargetMode="External" /><Relationship Id="rId499" Type="http://schemas.openxmlformats.org/officeDocument/2006/relationships/hyperlink" Target="https://docs.google.com/spreadsheets/d/1D-R_f5J2mQOr8Nc5eSnf4tEbZuxXiJBCPMzw0ZUK9ZQ/edit" TargetMode="External" /><Relationship Id="rId927" Type="http://schemas.openxmlformats.org/officeDocument/2006/relationships/hyperlink" Target="https://docs.google.com/spreadsheets/d/1MhZ07QoDOkToca_EORMW8TqOnQNjeRu7Xh5pzIUVj2Y/edit" TargetMode="External" /><Relationship Id="rId1112" Type="http://schemas.openxmlformats.org/officeDocument/2006/relationships/hyperlink" Target="https://docs.google.com/spreadsheets/d/1ehMyc-HNCq-Mb41CwEBYEjhyrU3zmkittcJZQdbaD_w/edit" TargetMode="External" /><Relationship Id="rId1557" Type="http://schemas.openxmlformats.org/officeDocument/2006/relationships/hyperlink" Target="https://docs.google.com/spreadsheets/d/1e0ou1EKaDcOKA_Hfxhs03oEJ2MhqupJ9xxx6XK_dboE/edit" TargetMode="External" /><Relationship Id="rId1764" Type="http://schemas.openxmlformats.org/officeDocument/2006/relationships/hyperlink" Target="https://docs.google.com/a/moe.gov.mv/spreadsheets/d/1XXIQJ4utyeqCIZ7XoGCnPmf7Y-N2-pf1W13JOIgF3aA/edit?usp=sharing" TargetMode="External" /><Relationship Id="rId56" Type="http://schemas.openxmlformats.org/officeDocument/2006/relationships/hyperlink" Target="https://docs.google.com/spreadsheets/d/1RpKOoy0IAeMNpl7_YWwl7Ypt6c6SqK4gCdDs72RzDBE/edit" TargetMode="External" /><Relationship Id="rId359" Type="http://schemas.openxmlformats.org/officeDocument/2006/relationships/hyperlink" Target="https://docs.google.com/spreadsheets/d/1ogAFNJcjH-NjwYFERJYv7ytzeVCUAviznLX-_CHVFtM/edit" TargetMode="External" /><Relationship Id="rId566" Type="http://schemas.openxmlformats.org/officeDocument/2006/relationships/hyperlink" Target="https://docs.google.com/spreadsheets/d/1sr3UJTBUwpFVj6ikevd1FtsrpTxLCP1xxnnIaxyTurQ/edit" TargetMode="External" /><Relationship Id="rId773" Type="http://schemas.openxmlformats.org/officeDocument/2006/relationships/hyperlink" Target="https://docs.google.com/spreadsheets/d/17ukdtp0731lJ-VNHNMhiSn2j8s9Hkg2KhhqKfMMxMpY/edit" TargetMode="External" /><Relationship Id="rId1196" Type="http://schemas.openxmlformats.org/officeDocument/2006/relationships/hyperlink" Target="https://docs.google.com/spreadsheets/d/1C57t8Zrq_K9vhPdn9Y0KMB8FIG79r8vKiFSo-C2_pas/edit" TargetMode="External" /><Relationship Id="rId1417" Type="http://schemas.openxmlformats.org/officeDocument/2006/relationships/hyperlink" Target="https://docs.google.com/spreadsheets/d/1rsafoq7OafEnQXuX2Rx_jg9jU07w5BLKr8WdFjLHfEk/edit" TargetMode="External" /><Relationship Id="rId1624" Type="http://schemas.openxmlformats.org/officeDocument/2006/relationships/hyperlink" Target="https://docs.google.com/spreadsheets/d/19kw_J49nkXRvWx3aj8iGTF8knbeIdbOmeKlt_80Tunk/edit" TargetMode="External" /><Relationship Id="rId1831" Type="http://schemas.openxmlformats.org/officeDocument/2006/relationships/hyperlink" Target="https://docs.google.com/a/muhyiddin.edu.mv/spreadsheets/d/1da-LcYln_sIC5XeKUnLsDEhsoH9SmrnK5JWTHrc8Gbw/edit?usp=sharing" TargetMode="External" /><Relationship Id="rId121" Type="http://schemas.openxmlformats.org/officeDocument/2006/relationships/hyperlink" Target="https://docs.google.com/spreadsheets/d/1I6R49GggSneB4fr4UFS2zsKtmbhM2cTK7_wDvBapuxQ/edit" TargetMode="External" /><Relationship Id="rId219" Type="http://schemas.openxmlformats.org/officeDocument/2006/relationships/hyperlink" Target="https://docs.google.com/spreadsheets/d/1PUd1e4EwfxDYTrkYuxzzUy0xZ33ESAQZlnvCreb6aTw/edit" TargetMode="External" /><Relationship Id="rId426" Type="http://schemas.openxmlformats.org/officeDocument/2006/relationships/hyperlink" Target="https://docs.google.com/spreadsheets/d/1bjNkXmQnr4k1liBXaZ_BBBDkyMJna1e9LcBYn6oN2rQ/edit?usp=sharing" TargetMode="External" /><Relationship Id="rId633" Type="http://schemas.openxmlformats.org/officeDocument/2006/relationships/hyperlink" Target="https://docs.google.com/spreadsheets/d/1rYngCTLwUecZxLawaL7CHB_HKFeQ66sUi3uQ2P9Z84U/edit" TargetMode="External" /><Relationship Id="rId980" Type="http://schemas.openxmlformats.org/officeDocument/2006/relationships/hyperlink" Target="https://docs.google.com/a/moe.gov.mv/spreadsheets/d/1t0jfxL4hvRL46b9Es18iaNRT0aPulz86uou795wdpYM/edit?usp=sharing" TargetMode="External" /><Relationship Id="rId1056" Type="http://schemas.openxmlformats.org/officeDocument/2006/relationships/hyperlink" Target="https://docs.google.com/spreadsheets/d/1_O36vp__uvoDc60bDi7Y3deGOSMDIo0VMs7kWVyPetE/edit" TargetMode="External" /><Relationship Id="rId1263" Type="http://schemas.openxmlformats.org/officeDocument/2006/relationships/hyperlink" Target="https://docs.google.com/spreadsheets/d/1GUCrKVc82uxoqRhM-mxFB2QDSDU5DCha_aplH9c_6vQ/edit" TargetMode="External" /><Relationship Id="rId840" Type="http://schemas.openxmlformats.org/officeDocument/2006/relationships/hyperlink" Target="https://docs.google.com/a/moe.gov.mv/spreadsheets/d/1fzLDJD_k1gYvWMVc6X75rDc6WJiFl7Mwy6NiJ7hju34/edit?usp=sharing" TargetMode="External" /><Relationship Id="rId938" Type="http://schemas.openxmlformats.org/officeDocument/2006/relationships/hyperlink" Target="https://docs.google.com/spreadsheets/d/1PugZEm7u3CH4E9wXCpOsefilPOUcmNnmF3j13W90IFQ/edit" TargetMode="External" /><Relationship Id="rId1470" Type="http://schemas.openxmlformats.org/officeDocument/2006/relationships/hyperlink" Target="https://docs.google.com/a/moe.gov.mv/spreadsheets/d/1GV-ch5PVxZo8F00AtaKsYz9vlLe9ZpJK02HCLG5NQH4/edit?usp=sharing" TargetMode="External" /><Relationship Id="rId1568" Type="http://schemas.openxmlformats.org/officeDocument/2006/relationships/hyperlink" Target="https://docs.google.com/spreadsheets/d/1zKpuEUvAyaJc2pGLnXdU_barhhLyuGVG15o_N7qhXmY/edit" TargetMode="External" /><Relationship Id="rId1775" Type="http://schemas.openxmlformats.org/officeDocument/2006/relationships/hyperlink" Target="https://docs.google.com/spreadsheets/d/1WqnCK8I92O4lnzmFxagfZVZ1SWq4gNh7w4vey5yWhGc/edit" TargetMode="External" /><Relationship Id="rId67" Type="http://schemas.openxmlformats.org/officeDocument/2006/relationships/hyperlink" Target="https://docs.google.com/spreadsheets/d/1lu3fXh1Vp4zzJMsGI4kfkTENu2bC1Wdjvl4iKPo5SS4/edit" TargetMode="External" /><Relationship Id="rId272" Type="http://schemas.openxmlformats.org/officeDocument/2006/relationships/hyperlink" Target="https://docs.google.com/spreadsheets/d/1yz9rwmNgtvl-ipvF0daRObH1q-QOajy5C5yT_uvyMnI/edit" TargetMode="External" /><Relationship Id="rId577" Type="http://schemas.openxmlformats.org/officeDocument/2006/relationships/hyperlink" Target="https://docs.google.com/a/moe.gov.mv/spreadsheets/d/1IJfknzq2x-7vMwLnmUIjoe0zC_kwgO78yumh7Cj0J-I/edit?usp=sharing" TargetMode="External" /><Relationship Id="rId700" Type="http://schemas.openxmlformats.org/officeDocument/2006/relationships/hyperlink" Target="https://docs.google.com/spreadsheets/d/1_xc6gBNeKKrgtk7plA_hJA9fs-YbONa4P3Uf3IdvF6c/edit" TargetMode="External" /><Relationship Id="rId1123" Type="http://schemas.openxmlformats.org/officeDocument/2006/relationships/hyperlink" Target="https://docs.google.com/spreadsheets/d/18SulmNUGupX9wZbic16is3L9lPsHnbzGbuyM5R6PMQM/edit" TargetMode="External" /><Relationship Id="rId1330" Type="http://schemas.openxmlformats.org/officeDocument/2006/relationships/hyperlink" Target="https://docs.google.com/spreadsheets/d/1GjD-fJOY1KcbsZK6HYrnukj6R6y80dNUaU76PexGybU/edit" TargetMode="External" /><Relationship Id="rId1428" Type="http://schemas.openxmlformats.org/officeDocument/2006/relationships/hyperlink" Target="https://docs.google.com/spreadsheets/d/1X7V7g0VFGc8qzE7_Tew04izFjzrcGYyZGJABBvWpNHs/edit" TargetMode="External" /><Relationship Id="rId1635" Type="http://schemas.openxmlformats.org/officeDocument/2006/relationships/hyperlink" Target="https://docs.google.com/spreadsheets/d/1h7P3m4Nspy7joDHL4tMMO__OgVn0CAWmkF2PaKm79GA/edit" TargetMode="External" /><Relationship Id="rId132" Type="http://schemas.openxmlformats.org/officeDocument/2006/relationships/hyperlink" Target="https://docs.google.com/spreadsheets/d/1W2VSqngDlNiOHJcHcgWuNb-2ZUEU9wVdfGwHtqxxyeM/edit" TargetMode="External" /><Relationship Id="rId784" Type="http://schemas.openxmlformats.org/officeDocument/2006/relationships/hyperlink" Target="https://docs.google.com/spreadsheets/d/19fP6WX4suiL_j57jaF_u82rH3NPGdrUR73i1-yYVG5Q/edit" TargetMode="External" /><Relationship Id="rId991" Type="http://schemas.openxmlformats.org/officeDocument/2006/relationships/hyperlink" Target="https://docs.google.com/spreadsheets/d/1equEtWUYbJLCuhzWV2WFo5ra29ZCj7a1gYz_EWfYVDY/edit" TargetMode="External" /><Relationship Id="rId1067" Type="http://schemas.openxmlformats.org/officeDocument/2006/relationships/hyperlink" Target="https://docs.google.com/spreadsheets/d/1mXcJKUHwIbYjemTAki_B3JdZtMHe2jo8c9-i67HFUy4/edit" TargetMode="External" /><Relationship Id="rId1842" Type="http://schemas.openxmlformats.org/officeDocument/2006/relationships/hyperlink" Target="https://docs.google.com/a/moe.gov.mv/spreadsheets/d/1oisuCgc7wWwkmPK2eUbSKdx-plDqFqOcKW0EArzlVYU/edit?usp=sharing" TargetMode="External" /><Relationship Id="rId437" Type="http://schemas.openxmlformats.org/officeDocument/2006/relationships/hyperlink" Target="https://docs.google.com/spreadsheets/d/1yKjAh25FRW1Ct6ipe9wh2cWNvbth7rEgpnrY2Ch4eaY/edit" TargetMode="External" /><Relationship Id="rId644" Type="http://schemas.openxmlformats.org/officeDocument/2006/relationships/hyperlink" Target="https://docs.google.com/a/moe.gov.mv/spreadsheets/d/1p7UAjlZ_g8olIna9QO0CeO1OkWvMbJ1K8XRRDa94bpI/edit?usp=sharing" TargetMode="External" /><Relationship Id="rId851" Type="http://schemas.openxmlformats.org/officeDocument/2006/relationships/hyperlink" Target="https://docs.google.com/spreadsheets/d/1m4FxlCFmLk6TwVJFqgg3AS8hQk-DUsLLmuuaAKd-ql0/edit" TargetMode="External" /><Relationship Id="rId1274" Type="http://schemas.openxmlformats.org/officeDocument/2006/relationships/hyperlink" Target="https://docs.google.com/spreadsheets/d/1y_-Rn-c2YBXbg2rygQfpRFsP2CYPwjGHhNIwCn6kEj4/edit" TargetMode="External" /><Relationship Id="rId1481" Type="http://schemas.openxmlformats.org/officeDocument/2006/relationships/hyperlink" Target="https://docs.google.com/spreadsheets/d/17lppCH88dL7nmgeS7xOX2NZYoaqJIGjiAFY5aohsTvY/edit" TargetMode="External" /><Relationship Id="rId1579" Type="http://schemas.openxmlformats.org/officeDocument/2006/relationships/hyperlink" Target="https://docs.google.com/a/moe.gov.mv/spreadsheets/d/1JenI9awWWsXKh1YfJsC-VnFMWNozHqF1EUhtNWZFiQ8/edit?usp=sharing" TargetMode="External" /><Relationship Id="rId1702" Type="http://schemas.openxmlformats.org/officeDocument/2006/relationships/hyperlink" Target="https://docs.google.com/spreadsheets/d/1SuGAPJMr9ef7RUvZ43Anhw6NapS7AjYmEPQNHWoqsOk/edit" TargetMode="External" /><Relationship Id="rId283" Type="http://schemas.openxmlformats.org/officeDocument/2006/relationships/hyperlink" Target="https://docs.google.com/spreadsheets/d/1i0pKfkZD6n59CIKZnQvXUqsQ4uDebSsAuwn3Ktqvm2U/edit" TargetMode="External" /><Relationship Id="rId490" Type="http://schemas.openxmlformats.org/officeDocument/2006/relationships/hyperlink" Target="https://drive.google.com/open?id=0B4f31oqk1dvuX2JLNU4tMk8ydlU" TargetMode="External" /><Relationship Id="rId504" Type="http://schemas.openxmlformats.org/officeDocument/2006/relationships/hyperlink" Target="https://docs.google.com/spreadsheets/d/1ThEfiTbP4IWzEG3vZo01idB0zXBohFb5sZthnN_oiSc/edit" TargetMode="External" /><Relationship Id="rId711" Type="http://schemas.openxmlformats.org/officeDocument/2006/relationships/hyperlink" Target="https://docs.google.com/spreadsheets/d/16kioq29kmNWlQjj_9W9mL5EsoAQQokmumQJsD4IBsSo/edit" TargetMode="External" /><Relationship Id="rId949" Type="http://schemas.openxmlformats.org/officeDocument/2006/relationships/hyperlink" Target="https://docs.google.com/spreadsheets/d/1xpm5Md7EGfPbUhFvuJiQ4adli8dXH2TudzJCFvQNTaE/edit" TargetMode="External" /><Relationship Id="rId1134" Type="http://schemas.openxmlformats.org/officeDocument/2006/relationships/hyperlink" Target="https://docs.google.com/spreadsheets/d/1x8ETAGyboN6RphxHF4WtnQifRtxkUgVMi1r2NRmB_P8/edit" TargetMode="External" /><Relationship Id="rId1341" Type="http://schemas.openxmlformats.org/officeDocument/2006/relationships/hyperlink" Target="https://docs.google.com/spreadsheets/d/1Bk9nkxx8VUX6SNRlfJtXaAeHI_Wd5brypaqpJHEH9Ec/edit" TargetMode="External" /><Relationship Id="rId1786" Type="http://schemas.openxmlformats.org/officeDocument/2006/relationships/hyperlink" Target="https://docs.google.com/spreadsheets/d/1RSl-M15XdYde9EaVMxok6ZkiUP8KHp4bdKm9gtpgFMI/edit" TargetMode="External" /><Relationship Id="rId78" Type="http://schemas.openxmlformats.org/officeDocument/2006/relationships/hyperlink" Target="https://docs.google.com/spreadsheets/d/1T9zuvEhOVGtJZIi0UPgiPF9IfOctB4P7RIOX-xw-4hg/edit" TargetMode="External" /><Relationship Id="rId143" Type="http://schemas.openxmlformats.org/officeDocument/2006/relationships/hyperlink" Target="https://docs.google.com/spreadsheets/d/1pFmmyuhnP5HTS8Ow_yxIUeKTR4xD2S2j61pTMmZ-6hg/edit" TargetMode="External" /><Relationship Id="rId350" Type="http://schemas.openxmlformats.org/officeDocument/2006/relationships/hyperlink" Target="https://docs.google.com/spreadsheets/d/1iCokyxvorS0ZDcvHLuyrRswCiBubqwMbfscwXCVvoKA/edit" TargetMode="External" /><Relationship Id="rId588" Type="http://schemas.openxmlformats.org/officeDocument/2006/relationships/hyperlink" Target="https://docs.google.com/spreadsheets/d/14gQj8skE1irmqdbXaIYbZIF3PbTlrOfwaccci3-InIA/edit" TargetMode="External" /><Relationship Id="rId795" Type="http://schemas.openxmlformats.org/officeDocument/2006/relationships/hyperlink" Target="https://docs.google.com/spreadsheets/d/1aPpsZxZnO1EpQfkq5oZf26jaUA7TtL_UDzhsfpxXYvI/edit" TargetMode="External" /><Relationship Id="rId809" Type="http://schemas.openxmlformats.org/officeDocument/2006/relationships/hyperlink" Target="https://docs.google.com/spreadsheets/d/1aeFsBiBd_MbEIQTCk3LonzWWZ5AH_mw9QbvHNrFl0I0/edit" TargetMode="External" /><Relationship Id="rId1201" Type="http://schemas.openxmlformats.org/officeDocument/2006/relationships/hyperlink" Target="https://drive.google.com/open?id=1QSmpNI0QWCLQxm3-n3vDIJCaNvpKYg18L6xwCpko0qI" TargetMode="External" /><Relationship Id="rId1439" Type="http://schemas.openxmlformats.org/officeDocument/2006/relationships/hyperlink" Target="https://docs.google.com/spreadsheets/d/1R01hUOrhhkQ7zW_Sbgok6VQJu7iAYxznLEEh01OJhb0/edit" TargetMode="External" /><Relationship Id="rId1646" Type="http://schemas.openxmlformats.org/officeDocument/2006/relationships/hyperlink" Target="https://drive.google.com/open?id=1xz994XkRQhbiGBOShM93JWC2ns5MLyOhJaiJo_6FtIM" TargetMode="External" /><Relationship Id="rId9" Type="http://schemas.openxmlformats.org/officeDocument/2006/relationships/hyperlink" Target="https://drive.google.com/open?id=1SrLjdcrn2fkLuxfGaGIz-bUzL-gIrtIU20fJKSynjp4" TargetMode="External" /><Relationship Id="rId210" Type="http://schemas.openxmlformats.org/officeDocument/2006/relationships/hyperlink" Target="https://docs.google.com/spreadsheets/d/11NTU4vfvrmfvD0coCLCKPrvZiaYNSPzgaF6Bl4v3Y_8/edit" TargetMode="External" /><Relationship Id="rId448" Type="http://schemas.openxmlformats.org/officeDocument/2006/relationships/hyperlink" Target="https://docs.google.com/spreadsheets/d/1oJl16NSswxqrc7iIkoTGh0g9-UHtjL-WBgVronV0whQ/edit" TargetMode="External" /><Relationship Id="rId655" Type="http://schemas.openxmlformats.org/officeDocument/2006/relationships/hyperlink" Target="https://docs.google.com/spreadsheets/d/1fC3F-ETQnrv8idP-F-7VQG5JKaYgQqaK8Q0zCJ0u6iY/edit" TargetMode="External" /><Relationship Id="rId862" Type="http://schemas.openxmlformats.org/officeDocument/2006/relationships/hyperlink" Target="https://docs.google.com/spreadsheets/d/1dOTMe6X3eIvSBoEW_m6Oor9Z4D61P7I2YbjjFaJCNI0/edit" TargetMode="External" /><Relationship Id="rId1078" Type="http://schemas.openxmlformats.org/officeDocument/2006/relationships/hyperlink" Target="https://drive.google.com/open?id=1-HDT5lJNA93hwvg6y3Nd-HOMfUizKGDrJ2RjjEYKYzk" TargetMode="External" /><Relationship Id="rId1285" Type="http://schemas.openxmlformats.org/officeDocument/2006/relationships/hyperlink" Target="https://docs.google.com/spreadsheets/d/1kF44VV81Nu9qY565vsqDp5PLIppK4b7SWL4xtuPG9VA/edit" TargetMode="External" /><Relationship Id="rId1492" Type="http://schemas.openxmlformats.org/officeDocument/2006/relationships/hyperlink" Target="https://drive.google.com/open?id=15OqwuddJZwriDHu7zkIz40XV-MikDuG8-rNuWMcQXNI" TargetMode="External" /><Relationship Id="rId1506" Type="http://schemas.openxmlformats.org/officeDocument/2006/relationships/hyperlink" Target="https://docs.google.com/spreadsheets/d/1-5KCXyxfZeo91U3l0bzhAmJdzV_E-YaVbpiCwmPiT50/edit" TargetMode="External" /><Relationship Id="rId1713" Type="http://schemas.openxmlformats.org/officeDocument/2006/relationships/hyperlink" Target="https://docs.google.com/spreadsheets/d/1s5tuDIoNlcswyvmFb89Uhk9rDthxf5nwvpQotcvPHmE/edit" TargetMode="External" /><Relationship Id="rId294" Type="http://schemas.openxmlformats.org/officeDocument/2006/relationships/hyperlink" Target="https://docs.google.com/spreadsheets/d/1uCHAxnBZj03Fm2EAzWUo_ESgQskzbnCqozWQ5EPxc8Q/edit" TargetMode="External" /><Relationship Id="rId308" Type="http://schemas.openxmlformats.org/officeDocument/2006/relationships/hyperlink" Target="https://docs.google.com/spreadsheets/d/1qxC7wWlPuGeWoGAx74QLZ6vcKt53jP9vpqfsOjXn3Ro/edit" TargetMode="External" /><Relationship Id="rId515" Type="http://schemas.openxmlformats.org/officeDocument/2006/relationships/hyperlink" Target="https://docs.google.com/spreadsheets/d/10hCGYv1QuyYRobNeKPVjXgayyb-6aCZBnDw2Y8xouBk/edit" TargetMode="External" /><Relationship Id="rId722" Type="http://schemas.openxmlformats.org/officeDocument/2006/relationships/hyperlink" Target="https://docs.google.com/a/moe.gov.mv/spreadsheets/d/14klcNDmvEcRNHVhc78MxJuGbl6PNlisIhTYE9HhEQNI/edit?usp=sharing" TargetMode="External" /><Relationship Id="rId1145" Type="http://schemas.openxmlformats.org/officeDocument/2006/relationships/hyperlink" Target="https://docs.google.com/a/moe.gov.mv/spreadsheets/d/19hdNXkWUWN5uEWDkgNstCsQX3g4296G0n3zqMFHup9g/edit?usp=sharing" TargetMode="External" /><Relationship Id="rId1352" Type="http://schemas.openxmlformats.org/officeDocument/2006/relationships/hyperlink" Target="https://docs.google.com/spreadsheets/d/1FvqTgcF6msGrUIWsZnuTftKXQXmTyIrZ5Ati4vvlw2g/edit" TargetMode="External" /><Relationship Id="rId1797" Type="http://schemas.openxmlformats.org/officeDocument/2006/relationships/hyperlink" Target="https://docs.google.com/spreadsheets/d/16mU35QtA3aJlbBwBTK7XMYkxQlJDbiz7PoxwbS4IUew/edit" TargetMode="External" /><Relationship Id="rId89" Type="http://schemas.openxmlformats.org/officeDocument/2006/relationships/hyperlink" Target="https://docs.google.com/spreadsheets/d/1fDRH5UM0-KCnpNLJUt1QqkfS81JwDFz1ik0L4MU6H3s/edit" TargetMode="External" /><Relationship Id="rId154" Type="http://schemas.openxmlformats.org/officeDocument/2006/relationships/hyperlink" Target="https://docs.google.com/spreadsheets/d/1swiAkXoLghfTq-PznF0B0-jPwgTmFUqPGbQ-ZtLypfg/edit" TargetMode="External" /><Relationship Id="rId361" Type="http://schemas.openxmlformats.org/officeDocument/2006/relationships/hyperlink" Target="https://docs.google.com/spreadsheets/d/1swg_0jrpQupeHQ_hZA1aG90mFAvHghkczMXRcRszorg/edit" TargetMode="External" /><Relationship Id="rId599" Type="http://schemas.openxmlformats.org/officeDocument/2006/relationships/hyperlink" Target="https://docs.google.com/spreadsheets/d/1bPTgV5dG-er5PFiunHRJn5YTCXRueQh8iAuVKhdpTSw/edit" TargetMode="External" /><Relationship Id="rId1005" Type="http://schemas.openxmlformats.org/officeDocument/2006/relationships/hyperlink" Target="https://docs.google.com/a/moe.gov.mv/spreadsheets/d/1IMNIFy7WXsCO9beeqRDzBOgjyrvOsAlOmCesM6nX7F0/edit?usp=sharing" TargetMode="External" /><Relationship Id="rId1212" Type="http://schemas.openxmlformats.org/officeDocument/2006/relationships/hyperlink" Target="https://docs.google.com/spreadsheets/d/1ujUgsVL2EDw05WHacJ4AUBxH11mwkCg-0gb0lzxjuDE/edit" TargetMode="External" /><Relationship Id="rId1657" Type="http://schemas.openxmlformats.org/officeDocument/2006/relationships/hyperlink" Target="https://drive.google.com/open?id=1VD-NwEVNN0LEMZJvsyEX2Vhv0vgakpPz1ZmwTNmp12s" TargetMode="External" /><Relationship Id="rId459" Type="http://schemas.openxmlformats.org/officeDocument/2006/relationships/hyperlink" Target="https://docs.google.com/spreadsheets/d/1LfIqIFWTbCEmYUAAe8CErhEJ0Tx_TGA0zB-jmI4zyDs/edit" TargetMode="External" /><Relationship Id="rId666" Type="http://schemas.openxmlformats.org/officeDocument/2006/relationships/hyperlink" Target="https://docs.google.com/spreadsheets/d/1yebbryGsVXeD5uBY__4BLsYLE1xI2dVGYe55CnCdyhY/edit" TargetMode="External" /><Relationship Id="rId873" Type="http://schemas.openxmlformats.org/officeDocument/2006/relationships/hyperlink" Target="https://drive.google.com/open?id=10glrkJmYnYhjik-3y6-XiSLNUsEbeLQHRgd5bUkw_9Y" TargetMode="External" /><Relationship Id="rId1089" Type="http://schemas.openxmlformats.org/officeDocument/2006/relationships/hyperlink" Target="https://docs.google.com/spreadsheets/d/1uaRy-gQibO8RcekoGAnr3I1XwqQkVnPsXnsjC-Ih6pg/edit" TargetMode="External" /><Relationship Id="rId1296" Type="http://schemas.openxmlformats.org/officeDocument/2006/relationships/hyperlink" Target="https://docs.google.com/spreadsheets/d/1FtrHnpAMwpVCTwc3f2w91x476ZxaiPAwt3itnU3PvMA/edit" TargetMode="External" /><Relationship Id="rId1517" Type="http://schemas.openxmlformats.org/officeDocument/2006/relationships/hyperlink" Target="https://docs.google.com/spreadsheets/d/1JPBwEdTun8NEZU9QB-fxwu2gfMB1a5eJ1eAYVSzXaG0/edit" TargetMode="External" /><Relationship Id="rId1724" Type="http://schemas.openxmlformats.org/officeDocument/2006/relationships/hyperlink" Target="https://drive.google.com/open?id=1xuxZ16gyqbj3Lmt6e4t1DnBJ2QRQL2mWgPXCTpTWNok" TargetMode="External" /><Relationship Id="rId16" Type="http://schemas.openxmlformats.org/officeDocument/2006/relationships/hyperlink" Target="https://docs.google.com/spreadsheets/d/16hah-Fy0u6IwJ6gGxodOEA-fqSUmhBUb1wcpr8kqJIU/edit" TargetMode="External" /><Relationship Id="rId221" Type="http://schemas.openxmlformats.org/officeDocument/2006/relationships/hyperlink" Target="https://docs.google.com/spreadsheets/d/17lXABPnNf0KC-8t3YgM4mMZsF4DEQE2KvwyoPek_pEM/edit" TargetMode="External" /><Relationship Id="rId319" Type="http://schemas.openxmlformats.org/officeDocument/2006/relationships/hyperlink" Target="https://docs.google.com/spreadsheets/d/1Vc-oklYIp2oTRgt69Lk26lYDYIE9eCzyx4uu3zhIVig/edit" TargetMode="External" /><Relationship Id="rId526" Type="http://schemas.openxmlformats.org/officeDocument/2006/relationships/hyperlink" Target="https://docs.google.com/spreadsheets/d/1-K27jQI7Z0yDHJW-7sTRcRBaqfhUltWNCIjekMtqeQ8/edit" TargetMode="External" /><Relationship Id="rId1156" Type="http://schemas.openxmlformats.org/officeDocument/2006/relationships/hyperlink" Target="https://docs.google.com/spreadsheets/d/11AGOnVP5rVh7RuachLuhXTW7tVXrIkkiHUYDqVr7LG4/edit" TargetMode="External" /><Relationship Id="rId1363" Type="http://schemas.openxmlformats.org/officeDocument/2006/relationships/hyperlink" Target="https://docs.google.com/spreadsheets/d/1QMtyk_h79kMcbXqRa9yUgebvia03YSC4k3turmi4Gu4/edit" TargetMode="External" /><Relationship Id="rId733" Type="http://schemas.openxmlformats.org/officeDocument/2006/relationships/hyperlink" Target="https://drive.google.com/open?id=11GfppYcXlq-gfSxn4TWtLDo85L_UdTQ2hHFtzp0bbVM" TargetMode="External" /><Relationship Id="rId940" Type="http://schemas.openxmlformats.org/officeDocument/2006/relationships/hyperlink" Target="https://docs.google.com/spreadsheets/d/1d_J0mFGKMFKoJmu941fFjRc6SDzTK0LlMFGCyQSApj0/edit" TargetMode="External" /><Relationship Id="rId1016" Type="http://schemas.openxmlformats.org/officeDocument/2006/relationships/hyperlink" Target="https://docs.google.com/spreadsheets/d/12I2HBdKrh47iJFUAxvhtJBC6pYx4BRn-KI4tssnQcjI/edit" TargetMode="External" /><Relationship Id="rId1570" Type="http://schemas.openxmlformats.org/officeDocument/2006/relationships/hyperlink" Target="https://docs.google.com/spreadsheets/d/1RnHJH9Pmh8_eIfwx9VDun2j-XIWoD_PE_xgZyrY_yDA/edit" TargetMode="External" /><Relationship Id="rId1668" Type="http://schemas.openxmlformats.org/officeDocument/2006/relationships/hyperlink" Target="https://docs.google.com/spreadsheets/d/1dV1ajz4hkKw_zgnvGPQ1-j1UItCYcZCEmALZE6YTzlY/edit" TargetMode="External" /><Relationship Id="rId165" Type="http://schemas.openxmlformats.org/officeDocument/2006/relationships/hyperlink" Target="https://drive.google.com/open?id=1Wkp6AdUJWOu69lbA2njha7snmf_zuG69CDYAC4GYi6c" TargetMode="External" /><Relationship Id="rId372" Type="http://schemas.openxmlformats.org/officeDocument/2006/relationships/hyperlink" Target="https://docs.google.com/spreadsheets/d/16OSpHggLBMvI6pjoHkkLI0iuL1zhot8tlr0oL6pgHbc/edit" TargetMode="External" /><Relationship Id="rId677" Type="http://schemas.openxmlformats.org/officeDocument/2006/relationships/hyperlink" Target="https://docs.google.com/spreadsheets/d/1XbBw3b1BU03zJUPc4FVxQ2Ifik04DwSDBoORhGikE_o/edit" TargetMode="External" /><Relationship Id="rId800" Type="http://schemas.openxmlformats.org/officeDocument/2006/relationships/hyperlink" Target="https://docs.google.com/spreadsheets/d/1SkPN_DfV-eFAVCqKojWpSRLchiYBRzD8tp-a3xblDc8/edit" TargetMode="External" /><Relationship Id="rId1223" Type="http://schemas.openxmlformats.org/officeDocument/2006/relationships/hyperlink" Target="https://docs.google.com/a/moe.gov.mv/spreadsheets/d/1-rqjcSKwgf_o_yFoZraBH3oFjIopAYqjyNbOgGSB314/edit?usp=sharing" TargetMode="External" /><Relationship Id="rId1430" Type="http://schemas.openxmlformats.org/officeDocument/2006/relationships/hyperlink" Target="https://docs.google.com/spreadsheets/d/1i9vZzGdA-WKZglRiWxqkj7O6a1bc0-9ssSrQlSfSxL0/edit" TargetMode="External" /><Relationship Id="rId1528" Type="http://schemas.openxmlformats.org/officeDocument/2006/relationships/hyperlink" Target="https://docs.google.com/spreadsheets/d/1bOW3a1JxgzRbr3zDUt6bFAV8QCZYBrH41WYeIcuMeAo/edit" TargetMode="External" /><Relationship Id="rId232" Type="http://schemas.openxmlformats.org/officeDocument/2006/relationships/hyperlink" Target="https://docs.google.com/spreadsheets/d/1CsDYBSlUhd1e3VVBMclxOik7Nway86bxWKuVZa-WBTg/edit" TargetMode="External" /><Relationship Id="rId884" Type="http://schemas.openxmlformats.org/officeDocument/2006/relationships/hyperlink" Target="https://docs.google.com/spreadsheets/d/1_eh1CTSPqVD5E-lXqQPWfchV3rhhyhT7W94Ga4jb7Hg/edit" TargetMode="External" /><Relationship Id="rId1735" Type="http://schemas.openxmlformats.org/officeDocument/2006/relationships/hyperlink" Target="https://drive.google.com/open?id=14-GL5hcSnDfGRc7B3cWyZYWrrxjkHD7LM19AnobkKNI" TargetMode="External" /><Relationship Id="rId27" Type="http://schemas.openxmlformats.org/officeDocument/2006/relationships/hyperlink" Target="https://docs.google.com/spreadsheets/d/16-pyOP-sDRM3zROktvLLBNNW_93b-PmTpagiC0nMJeI/edit" TargetMode="External" /><Relationship Id="rId537" Type="http://schemas.openxmlformats.org/officeDocument/2006/relationships/hyperlink" Target="https://docs.google.com/spreadsheets/d/1ONm3maq6E6GTyctbs1BZ3qbVYwJEaxuymqrSuv7uOC4/edit" TargetMode="External" /><Relationship Id="rId744" Type="http://schemas.openxmlformats.org/officeDocument/2006/relationships/hyperlink" Target="https://docs.google.com/spreadsheets/d/1f-0DcRsir6YtCUOw8STWdw3PTqR0RbM-XK7ae12PaZs/edit" TargetMode="External" /><Relationship Id="rId951" Type="http://schemas.openxmlformats.org/officeDocument/2006/relationships/hyperlink" Target="https://docs.google.com/spreadsheets/d/1uHwqsP8takmV5owlNUBE0t0PC0KyT_b59HiXkKj3OjQ/edit" TargetMode="External" /><Relationship Id="rId1167" Type="http://schemas.openxmlformats.org/officeDocument/2006/relationships/hyperlink" Target="https://drive.google.com/open?id=0B8GDTvZAMWFQNEx2Ri1XN1ZxVzQ" TargetMode="External" /><Relationship Id="rId1374" Type="http://schemas.openxmlformats.org/officeDocument/2006/relationships/hyperlink" Target="https://docs.google.com/spreadsheets/d/1DQ8DrzDoAXKYWbm_Rxj9vH5jhB7eqhIE5v7u3u2h8xg/edit" TargetMode="External" /><Relationship Id="rId1581" Type="http://schemas.openxmlformats.org/officeDocument/2006/relationships/hyperlink" Target="https://docs.google.com/spreadsheets/d/1DadreNBsNn7pOj4TeKIkpi3Fwakt__oSa_eAwPgEW68/edit" TargetMode="External" /><Relationship Id="rId1679" Type="http://schemas.openxmlformats.org/officeDocument/2006/relationships/hyperlink" Target="https://drive.google.com/open?id=1nrMR_whTlvNLifw5niDSnDhXGSPMm7iWueCdBNDmiXo" TargetMode="External" /><Relationship Id="rId1802" Type="http://schemas.openxmlformats.org/officeDocument/2006/relationships/hyperlink" Target="https://docs.google.com/spreadsheets/d/1OBZw_zBNoYn_b8sj0a2JQGTHdqdLf40f0fi7s_ZPVhI/edit" TargetMode="External" /><Relationship Id="rId80" Type="http://schemas.openxmlformats.org/officeDocument/2006/relationships/hyperlink" Target="https://docs.google.com/spreadsheets/d/1sqJ1uLYiDo1ioS1-bNKVwhrQ8Sdyt3ZKWn_lUguTq7E/edit" TargetMode="External" /><Relationship Id="rId176" Type="http://schemas.openxmlformats.org/officeDocument/2006/relationships/hyperlink" Target="https://docs.google.com/spreadsheets/d/1qm2YjcW-WQ31rz2bTs54F1zV16iHOveAEFBPAWgX4oM/edit" TargetMode="External" /><Relationship Id="rId383" Type="http://schemas.openxmlformats.org/officeDocument/2006/relationships/hyperlink" Target="https://docs.google.com/spreadsheets/d/1BdjCFBTdu4MWWXj_BBG2xf59HxlcdNVkJbD2JeVEnyw/edit" TargetMode="External" /><Relationship Id="rId590" Type="http://schemas.openxmlformats.org/officeDocument/2006/relationships/hyperlink" Target="https://docs.google.com/spreadsheets/d/1hfseV2-ByjWLhfSWENIOLSmQuLGefRlavOtV5lu4VOI/edit" TargetMode="External" /><Relationship Id="rId604" Type="http://schemas.openxmlformats.org/officeDocument/2006/relationships/hyperlink" Target="https://docs.google.com/spreadsheets/d/1lnkwl_S3IrlR5qMfHo9rNQ96p9TvOCJ3VXC-0o1WQSc/edit?usp=sharing" TargetMode="External" /><Relationship Id="rId811" Type="http://schemas.openxmlformats.org/officeDocument/2006/relationships/hyperlink" Target="https://docs.google.com/spreadsheets/d/16TJJoI7tygCT22K0mFJeu7hPM0e-hlsWwEd3PGJ51ek/edit" TargetMode="External" /><Relationship Id="rId1027" Type="http://schemas.openxmlformats.org/officeDocument/2006/relationships/hyperlink" Target="https://docs.google.com/spreadsheets/d/1Ng58nkEtZ6gIAdlggbQXnmydlHaYUk4Pmyl1LlB0m6o/edit" TargetMode="External" /><Relationship Id="rId1234" Type="http://schemas.openxmlformats.org/officeDocument/2006/relationships/hyperlink" Target="https://docs.google.com/spreadsheets/d/1VO1N-Kc5aKnyQ1DzPx0VQLV7Xlf8_3sHyq-IKTQ_N_A/edit" TargetMode="External" /><Relationship Id="rId1441" Type="http://schemas.openxmlformats.org/officeDocument/2006/relationships/hyperlink" Target="https://drive.google.com/open?id=1XeBALlRRK43vPPPvBv1UwLQ8bITIT8VdEOakGMpjX_w" TargetMode="External" /><Relationship Id="rId243" Type="http://schemas.openxmlformats.org/officeDocument/2006/relationships/hyperlink" Target="https://drive.google.com/drive/folders/0B6uZ2qg7XstmWGJLVXk1SVBXWXc" TargetMode="External" /><Relationship Id="rId450" Type="http://schemas.openxmlformats.org/officeDocument/2006/relationships/hyperlink" Target="https://drive.google.com/open?id=1QbdnRZkjXN6tE5qLFnVwjvmJ4k1LyXCoRaQ86e5kY_w" TargetMode="External" /><Relationship Id="rId688" Type="http://schemas.openxmlformats.org/officeDocument/2006/relationships/hyperlink" Target="https://docs.google.com/spreadsheets/d/1yMqnqevDr1yZJwgjh-JSeLtLcpfciO_rBhHf4mal0cE/edit" TargetMode="External" /><Relationship Id="rId895" Type="http://schemas.openxmlformats.org/officeDocument/2006/relationships/hyperlink" Target="https://docs.google.com/spreadsheets/d/1-nCNiTxBvCHcRq4Kfk4dTbBzBBl-CKv4Xgz5m7LAl5I/edit" TargetMode="External" /><Relationship Id="rId909" Type="http://schemas.openxmlformats.org/officeDocument/2006/relationships/hyperlink" Target="https://docs.google.com/spreadsheets/d/1_YT33WgPNt6toTLNCc4M0Ma79ByC13g3rsPdkZ-Sc28/edit" TargetMode="External" /><Relationship Id="rId1080" Type="http://schemas.openxmlformats.org/officeDocument/2006/relationships/hyperlink" Target="https://docs.google.com/spreadsheets/d/1S8faapyUIMpAVK83NH0AapxqfB3_ZdAA3hGbUdSYu18/edit" TargetMode="External" /><Relationship Id="rId1301" Type="http://schemas.openxmlformats.org/officeDocument/2006/relationships/hyperlink" Target="https://docs.google.com/spreadsheets/d/162lj1fMeODRL0kG69fkjvW-oz5sS1fhMfjT_hEcoLoQ/edit" TargetMode="External" /><Relationship Id="rId1539" Type="http://schemas.openxmlformats.org/officeDocument/2006/relationships/hyperlink" Target="https://docs.google.com/spreadsheets/d/1ThYE5b37KmHkCeJWGCk5lnhG2PtwlC2zc01dyf5XNIY/edit" TargetMode="External" /><Relationship Id="rId1746" Type="http://schemas.openxmlformats.org/officeDocument/2006/relationships/hyperlink" Target="https://docs.google.com/a/moe.gov.mv/spreadsheets/d/19Qyr7a9KLWEGvp_b-LvJHTXxHgQRu9kb-KvTrsiPc_E/edit?usp=sharing" TargetMode="External" /><Relationship Id="rId38" Type="http://schemas.openxmlformats.org/officeDocument/2006/relationships/hyperlink" Target="https://docs.google.com/spreadsheets/d/15C0afg60rlNliLvmc7n8HTK14CGfBplReyOHLwKbmjY/edit" TargetMode="External" /><Relationship Id="rId103" Type="http://schemas.openxmlformats.org/officeDocument/2006/relationships/hyperlink" Target="https://drive.google.com/drive/folders/0Bw7I4PIXusLtZzRROW9XRXdHTU0" TargetMode="External" /><Relationship Id="rId310" Type="http://schemas.openxmlformats.org/officeDocument/2006/relationships/hyperlink" Target="https://docs.google.com/spreadsheets/d/1a9dohKQRsX7q0njMDSF7UVUVQHHqiq9wfI-YvqeKckg/edit" TargetMode="External" /><Relationship Id="rId548" Type="http://schemas.openxmlformats.org/officeDocument/2006/relationships/hyperlink" Target="https://docs.google.com/spreadsheets/d/13HEvBvcIg3Pot8-kQbTDQewGP41GYUr9sLEce17UIq0/edit" TargetMode="External" /><Relationship Id="rId755" Type="http://schemas.openxmlformats.org/officeDocument/2006/relationships/hyperlink" Target="https://docs.google.com/a/moe.gov.mv/spreadsheets/d/1qsPtqAejV6iystWsmTFTWkFqfxgENqu9joF4jv80-qw/edit?usp=sharing" TargetMode="External" /><Relationship Id="rId962" Type="http://schemas.openxmlformats.org/officeDocument/2006/relationships/hyperlink" Target="https://docs.google.com/a/moe.gov.mv/spreadsheets/d/10YwafAeM6gVZ2eaLeRNmNM76qoy0gN9wniPZirDPODU/edit?usp=sharing" TargetMode="External" /><Relationship Id="rId1178" Type="http://schemas.openxmlformats.org/officeDocument/2006/relationships/hyperlink" Target="https://docs.google.com/spreadsheets/d/1lnZFP3jT5yffuVZZifpqvacbzCKrfjka9J2HLmHnTfc/edit" TargetMode="External" /><Relationship Id="rId1385" Type="http://schemas.openxmlformats.org/officeDocument/2006/relationships/hyperlink" Target="https://docs.google.com/spreadsheets/d/19UmsfrAzyavNoVDoPbNJMvEpvHkerFVjlqudyYe2sqI/edit" TargetMode="External" /><Relationship Id="rId1592" Type="http://schemas.openxmlformats.org/officeDocument/2006/relationships/hyperlink" Target="https://drive.google.com/open?id=121gXM7P-GEd3TyUeh5Y0b042qM0KstbXzhM95lrLOpw" TargetMode="External" /><Relationship Id="rId1606" Type="http://schemas.openxmlformats.org/officeDocument/2006/relationships/hyperlink" Target="https://docs.google.com/spreadsheets/d/175TKkLGlcT6sDV465-MWWa8igNjmf2x0TlDxqocioj0/edit" TargetMode="External" /><Relationship Id="rId1813" Type="http://schemas.openxmlformats.org/officeDocument/2006/relationships/hyperlink" Target="https://docs.google.com/spreadsheets/d/1dGshg68tBMbjvTf5G8gQnjN2QMnSgK0xdBiVxkW3BGw/edit" TargetMode="External" /><Relationship Id="rId91" Type="http://schemas.openxmlformats.org/officeDocument/2006/relationships/hyperlink" Target="https://docs.google.com/spreadsheets/d/1ShJTSFcYik2y03SNDVrXWCiUo1JBzZibYQKOIURarNg/edit" TargetMode="External" /><Relationship Id="rId187" Type="http://schemas.openxmlformats.org/officeDocument/2006/relationships/hyperlink" Target="https://docs.google.com/spreadsheets/d/1FHW_obUCQXcFTnGdNK64ynhNANOTcdIy4q4TQ88iuqk/edit" TargetMode="External" /><Relationship Id="rId394" Type="http://schemas.openxmlformats.org/officeDocument/2006/relationships/hyperlink" Target="https://docs.google.com/spreadsheets/d/1nmfgEnbP2axv6mtEdq1TRCcbWQnbCpCRdMN2vfrCmUU/edit" TargetMode="External" /><Relationship Id="rId408" Type="http://schemas.openxmlformats.org/officeDocument/2006/relationships/hyperlink" Target="https://docs.google.com/a/moe.gov.mv/spreadsheets/d/1XuBMPDE2UUrFlHy13M0AOS_N4Yc6O-rTsNuklJI-mFo/edit?usp=sharing" TargetMode="External" /><Relationship Id="rId615" Type="http://schemas.openxmlformats.org/officeDocument/2006/relationships/hyperlink" Target="https://docs.google.com/spreadsheets/d/1KNzPkvQu3AGeNYVctKM6bqRpWcPLMApCQaduRXvpjKI/edit" TargetMode="External" /><Relationship Id="rId822" Type="http://schemas.openxmlformats.org/officeDocument/2006/relationships/hyperlink" Target="https://docs.google.com/spreadsheets/d/106oPXCAt_agNSl81wbL5a72syF2AvRKhk41JrhcF8fA/edit" TargetMode="External" /><Relationship Id="rId1038" Type="http://schemas.openxmlformats.org/officeDocument/2006/relationships/hyperlink" Target="https://docs.google.com/spreadsheets/d/10O7GdP7vZ7fOIM8ZQxmXz5tXJkZiqx8xxKpVRu9ntQI/edit" TargetMode="External" /><Relationship Id="rId1245" Type="http://schemas.openxmlformats.org/officeDocument/2006/relationships/hyperlink" Target="https://docs.google.com/spreadsheets/d/1-4RHGQ2Jtac1LUgps-_Bptf5N4zqBNC8f0qEpKmmZ94/edit" TargetMode="External" /><Relationship Id="rId1452" Type="http://schemas.openxmlformats.org/officeDocument/2006/relationships/hyperlink" Target="https://docs.google.com/spreadsheets/d/1R2ThVb_G5q3LIC6od92ICqdHisXx6Aiymz8GQhWfTqw/edit" TargetMode="External" /><Relationship Id="rId254" Type="http://schemas.openxmlformats.org/officeDocument/2006/relationships/hyperlink" Target="https://drive.google.com/open?id=1PcljLSHCXDxaBfqjpUUTeWTbcCcS1SX5HOC2GLczt_M" TargetMode="External" /><Relationship Id="rId699" Type="http://schemas.openxmlformats.org/officeDocument/2006/relationships/hyperlink" Target="https://docs.google.com/a/moe.gov.mv/spreadsheets/d/1XN7agynidFzcd_QtrplrFoawbGlF70tGaJ392I2oUy4/edit?usp=sharing" TargetMode="External" /><Relationship Id="rId1091" Type="http://schemas.openxmlformats.org/officeDocument/2006/relationships/hyperlink" Target="https://docs.google.com/spreadsheets/d/1akXalreb-qJ6ua5GNZpC0P65M858dpb-L7y2Ug1kHJ8/edit" TargetMode="External" /><Relationship Id="rId1105" Type="http://schemas.openxmlformats.org/officeDocument/2006/relationships/hyperlink" Target="https://docs.google.com/spreadsheets/d/1KeC-f0fmiYNhQtP0bmEI36rCHIsIZkXl2NAxIWAjQ9c/edit?ts=5757c408" TargetMode="External" /><Relationship Id="rId1312" Type="http://schemas.openxmlformats.org/officeDocument/2006/relationships/hyperlink" Target="https://drive.google.com/open?id=1njqFPL-3vdQDRByN8l5vXI_SVzIKrkzIpero6l7Bw_c" TargetMode="External" /><Relationship Id="rId1757" Type="http://schemas.openxmlformats.org/officeDocument/2006/relationships/hyperlink" Target="https://docs.google.com/spreadsheets/d/1rB0mCEmpAbqUN4lUDATj4r6KlVg0kqGZX5dgD_PAhKc/edit" TargetMode="External" /><Relationship Id="rId49" Type="http://schemas.openxmlformats.org/officeDocument/2006/relationships/hyperlink" Target="https://docs.google.com/spreadsheets/d/1bBLv9XV0_eCaieHflBj2jk6R8md3kUC9mDbY4y-qzaw/edit" TargetMode="External" /><Relationship Id="rId114" Type="http://schemas.openxmlformats.org/officeDocument/2006/relationships/hyperlink" Target="https://drive.google.com/open?id=0B5DlZSLdV_krV1lUYWJZYUxMUG8" TargetMode="External" /><Relationship Id="rId461" Type="http://schemas.openxmlformats.org/officeDocument/2006/relationships/hyperlink" Target="https://docs.google.com/spreadsheets/d/1Vl_tZRoMuoLVnmatZrmbPGdi_jYhTuKzHE5YtoT-nKk/edit" TargetMode="External" /><Relationship Id="rId559" Type="http://schemas.openxmlformats.org/officeDocument/2006/relationships/hyperlink" Target="https://docs.google.com/a/moe.gov.mv/spreadsheets/d/1dKFjItBAmXZ04fHSISaKekn4EGE3Z8Y0dI7P6OQRFeU/edit?usp=sharing" TargetMode="External" /><Relationship Id="rId766" Type="http://schemas.openxmlformats.org/officeDocument/2006/relationships/hyperlink" Target="https://docs.google.com/spreadsheets/d/1UxL8AbZ-WktsA5YO4ZnOr23kszvGTV-Xf4SKRLDRIoM/edit" TargetMode="External" /><Relationship Id="rId1189" Type="http://schemas.openxmlformats.org/officeDocument/2006/relationships/hyperlink" Target="https://docs.google.com/spreadsheets/d/194b3vqc4BSHGcAAPOCMj1TwfwFqykqTOdDlkWtjo1FU/edit" TargetMode="External" /><Relationship Id="rId1396" Type="http://schemas.openxmlformats.org/officeDocument/2006/relationships/hyperlink" Target="https://docs.google.com/spreadsheets/d/1wfdPI4h-BWiEvKdlR41HL9UUNcEsKfXAq3U4ztHcXiY/edit" TargetMode="External" /><Relationship Id="rId1617" Type="http://schemas.openxmlformats.org/officeDocument/2006/relationships/hyperlink" Target="https://docs.google.com/a/moe.gov.mv/spreadsheets/d/1VSCqc6sWxFjWFM_CrBxCuLuR75fniVvhhM7c3W1gZ0M/edit?usp=sharing" TargetMode="External" /><Relationship Id="rId1824" Type="http://schemas.openxmlformats.org/officeDocument/2006/relationships/hyperlink" Target="https://docs.google.com/a/moe.gov.mv/spreadsheets/d/1nVtI0FI_cejt0MQjCWSDVjVkr-0ZF8C01EHOiRQ-9Jc/edit?usp=sharing" TargetMode="External" /><Relationship Id="rId198" Type="http://schemas.openxmlformats.org/officeDocument/2006/relationships/hyperlink" Target="https://docs.google.com/spreadsheets/d/1PPcXyXM45p142AxExdC1pYx-LW63pxx6cQ2-rjx4IDo/edit" TargetMode="External" /><Relationship Id="rId321" Type="http://schemas.openxmlformats.org/officeDocument/2006/relationships/hyperlink" Target="https://docs.google.com/spreadsheets/d/1EZIsxego1mYTMyG62kwqnFdh4uppbVrPTzMaY5bFShU/edit" TargetMode="External" /><Relationship Id="rId419" Type="http://schemas.openxmlformats.org/officeDocument/2006/relationships/hyperlink" Target="https://docs.google.com/spreadsheets/d/1AaWwL5YcTaJQ9MjYCvs474p-Fd7zpDpjhWfTfmGyeSY/edit" TargetMode="External" /><Relationship Id="rId626" Type="http://schemas.openxmlformats.org/officeDocument/2006/relationships/hyperlink" Target="https://docs.google.com/spreadsheets/d/1CUjvWIF1Q9j0Se1Pc5vZce5fJbEU5Ldz2OTV46335bs/edit" TargetMode="External" /><Relationship Id="rId973" Type="http://schemas.openxmlformats.org/officeDocument/2006/relationships/hyperlink" Target="https://docs.google.com/spreadsheets/d/13B8OokQF6cyzyD7TCT9FDi7OkV7ExTmH3eLn0kBJXHk/edit" TargetMode="External" /><Relationship Id="rId1049" Type="http://schemas.openxmlformats.org/officeDocument/2006/relationships/hyperlink" Target="https://docs.google.com/spreadsheets/d/1gpIjHO0gO-sN44_K1PY9jk-BpTGj2zdBeHheDg0ra0g/edit" TargetMode="External" /><Relationship Id="rId1256" Type="http://schemas.openxmlformats.org/officeDocument/2006/relationships/hyperlink" Target="https://docs.google.com/spreadsheets/d/1g7xskaxfBoz-ve1aPkroLQfZLTeMhel_kIc8BeELUTw/edit" TargetMode="External" /><Relationship Id="rId833" Type="http://schemas.openxmlformats.org/officeDocument/2006/relationships/hyperlink" Target="https://docs.google.com/spreadsheets/d/1goV7k22Aq7-DUIss_ZeyvgnF1Kkw7lnrOT-SSNAx0YY/edit" TargetMode="External" /><Relationship Id="rId1116" Type="http://schemas.openxmlformats.org/officeDocument/2006/relationships/hyperlink" Target="https://docs.google.com/spreadsheets/d/1VhyL37j-_Swy50TSY9cqN0y8AFPWQbMH-WOEFCSDbqU/edit" TargetMode="External" /><Relationship Id="rId1463" Type="http://schemas.openxmlformats.org/officeDocument/2006/relationships/hyperlink" Target="https://docs.google.com/spreadsheets/d/1Xv2yr2xWRl231oPB8Rk0fRAQCEMq7RZo3sAXqWH5q9M/edit" TargetMode="External" /><Relationship Id="rId1670" Type="http://schemas.openxmlformats.org/officeDocument/2006/relationships/hyperlink" Target="https://drive.google.com/open?id=1q2MDFtmtOfkIoYOYPoqcv_kvlRCe6bHnD7SAd4QNXYI" TargetMode="External" /><Relationship Id="rId1768" Type="http://schemas.openxmlformats.org/officeDocument/2006/relationships/hyperlink" Target="https://docs.google.com/spreadsheets/d/1YC4uupA1WmxMHFWBj3MbTWC4fKmx9eLEFRpDYZqv8FU/edit" TargetMode="External" /><Relationship Id="rId265" Type="http://schemas.openxmlformats.org/officeDocument/2006/relationships/hyperlink" Target="https://docs.google.com/spreadsheets/d/1wq6vTC6dZrHtaxRgShMrzgXgaAit3Jh_aEed6P-lBPc/edit" TargetMode="External" /><Relationship Id="rId472" Type="http://schemas.openxmlformats.org/officeDocument/2006/relationships/hyperlink" Target="https://docs.google.com/spreadsheets/d/12UCRJpmfP8R9VRezRIMcqpM6uzPgsaV1mrzeqCYYJ7U/edit" TargetMode="External" /><Relationship Id="rId900" Type="http://schemas.openxmlformats.org/officeDocument/2006/relationships/hyperlink" Target="https://drive.google.com/open?id=0BxbpWduB9zlyRzNvWnZLZ2hZczA" TargetMode="External" /><Relationship Id="rId1323" Type="http://schemas.openxmlformats.org/officeDocument/2006/relationships/hyperlink" Target="https://docs.google.com/spreadsheets/d/1X5zfX0jWciqETItGggeeBAQm62ZSzJhVGbb-MSKTzPk/edit" TargetMode="External" /><Relationship Id="rId1530" Type="http://schemas.openxmlformats.org/officeDocument/2006/relationships/hyperlink" Target="https://docs.google.com/spreadsheets/d/1QWXmyZb_DZNuZPCtyDHtqU9lNX5uo6AXj8q8Bq8IjZw/edit" TargetMode="External" /><Relationship Id="rId1628" Type="http://schemas.openxmlformats.org/officeDocument/2006/relationships/hyperlink" Target="https://docs.google.com/spreadsheets/d/1UR5cFJ0Vev6ixq4Pk36fksJYiKYCRnXYJltz0d_1KQM/edit" TargetMode="External" /><Relationship Id="rId125" Type="http://schemas.openxmlformats.org/officeDocument/2006/relationships/hyperlink" Target="https://drive.google.com/open?id=1Py5xLKtaFmucGx3NDh2_x-OreprfwausiPJDGdLFJC0" TargetMode="External" /><Relationship Id="rId332" Type="http://schemas.openxmlformats.org/officeDocument/2006/relationships/hyperlink" Target="https://docs.google.com/spreadsheets/d/1ssm7Kt-kq9hfOF6adhwWbejwomhKJ-hHaOIs0rADrL4/edit" TargetMode="External" /><Relationship Id="rId777" Type="http://schemas.openxmlformats.org/officeDocument/2006/relationships/hyperlink" Target="https://docs.google.com/spreadsheets/d/1bprG6MdguccQxM5LszaxIRmXxBBpz0z4jXZrrBYB3S0/edit" TargetMode="External" /><Relationship Id="rId984" Type="http://schemas.openxmlformats.org/officeDocument/2006/relationships/hyperlink" Target="https://docs.google.com/spreadsheets/d/1OkJuCntwODkaMNm2QP_y0AB3rVv91fYj5-8osQmNtJE/edit" TargetMode="External" /><Relationship Id="rId1835" Type="http://schemas.openxmlformats.org/officeDocument/2006/relationships/hyperlink" Target="https://docs.google.com/spreadsheets/d/1gACntGkCTPomqL0VN16pGGJvSfsg0EGvkX-kMXWWoR4/edit" TargetMode="External" /><Relationship Id="rId637" Type="http://schemas.openxmlformats.org/officeDocument/2006/relationships/hyperlink" Target="https://docs.google.com/spreadsheets/d/180BO2e3qjveIWCkvUPvlAn0MOK58RpVYs7IjM4tls6g/edit" TargetMode="External" /><Relationship Id="rId844" Type="http://schemas.openxmlformats.org/officeDocument/2006/relationships/hyperlink" Target="https://docs.google.com/spreadsheets/d/1-0IM0hubdEbsZLDYaFR6JcyslPxlMt0jaq-5H9l8RFk/edit" TargetMode="External" /><Relationship Id="rId1267" Type="http://schemas.openxmlformats.org/officeDocument/2006/relationships/hyperlink" Target="https://docs.google.com/spreadsheets/d/1P0cO9aBDpkyLhtvzzrnAsunRCuWxQ687p-185Tb7W6o/edit" TargetMode="External" /><Relationship Id="rId1474" Type="http://schemas.openxmlformats.org/officeDocument/2006/relationships/hyperlink" Target="https://docs.google.com/spreadsheets/d/1WVVt_0-cEuvEsyKorPnRxrZNRSauZWuC6keLmJ8y8LE/edit" TargetMode="External" /><Relationship Id="rId1681" Type="http://schemas.openxmlformats.org/officeDocument/2006/relationships/hyperlink" Target="https://docs.google.com/spreadsheets/d/1bm51FQmJogi8BiZfO_2tWFZWZxeINED27ADZk2Z0umA/edit" TargetMode="External" /><Relationship Id="rId276" Type="http://schemas.openxmlformats.org/officeDocument/2006/relationships/hyperlink" Target="https://docs.google.com/spreadsheets/d/1NEzYSGqBLUvnxu0-WNabykHjVX4leUqYmpSL6UBIvPM/edit" TargetMode="External" /><Relationship Id="rId483" Type="http://schemas.openxmlformats.org/officeDocument/2006/relationships/hyperlink" Target="https://docs.google.com/a/moe.gov.mv/spreadsheets/d/1zina60bpikaFBhKp3XYzTZyFjwlpowKkAcoJuQCTK2M/edit?usp=sharing" TargetMode="External" /><Relationship Id="rId690" Type="http://schemas.openxmlformats.org/officeDocument/2006/relationships/hyperlink" Target="https://docs.google.com/spreadsheets/d/1uH-edb3g_In6KXhnxHaptAri2rT6eryrlA_ZDMMSCUk/edit" TargetMode="External" /><Relationship Id="rId704" Type="http://schemas.openxmlformats.org/officeDocument/2006/relationships/hyperlink" Target="https://docs.google.com/spreadsheets/d/1S96zQ0DI6ufbNWLYwUAHiWg0fMRhS5LISg_2Idzncz0/edit" TargetMode="External" /><Relationship Id="rId911" Type="http://schemas.openxmlformats.org/officeDocument/2006/relationships/hyperlink" Target="https://docs.google.com/spreadsheets/d/1ceKhBRsNlOZx-OIVLm4W_BbHZ7JnSHsl6R5C0XgZZoY/edit" TargetMode="External" /><Relationship Id="rId1127" Type="http://schemas.openxmlformats.org/officeDocument/2006/relationships/hyperlink" Target="https://docs.google.com/spreadsheets/d/1V9bS4gNyM5bXIjNiM6EMEbxlPC3tQQjr5e9zYmh6zx0/edit" TargetMode="External" /><Relationship Id="rId1334" Type="http://schemas.openxmlformats.org/officeDocument/2006/relationships/hyperlink" Target="https://docs.google.com/spreadsheets/d/1RHfCdvSJskRfUpc3DxDPVTJ_-GtC_AlY7HmR76n2xwQ/edit" TargetMode="External" /><Relationship Id="rId1541" Type="http://schemas.openxmlformats.org/officeDocument/2006/relationships/hyperlink" Target="https://docs.google.com/spreadsheets/d/1WLxxIVl4xWmcRr10u0Dcd_-5e2kV4szpRWPc5mKvxLg/edit" TargetMode="External" /><Relationship Id="rId1779" Type="http://schemas.openxmlformats.org/officeDocument/2006/relationships/hyperlink" Target="https://docs.google.com/spreadsheets/d/1WZb5LGWIe6rChTw-TLQfBhRNl5l6nqAd3fBGfQHfbBA/edit" TargetMode="External" /><Relationship Id="rId40" Type="http://schemas.openxmlformats.org/officeDocument/2006/relationships/hyperlink" Target="https://docs.google.com/spreadsheets/d/1Ms8A1cBoXo4RX1XxG47bk68hUwme5BK7p0HzhJTX9dk/edit" TargetMode="External" /><Relationship Id="rId136" Type="http://schemas.openxmlformats.org/officeDocument/2006/relationships/hyperlink" Target="https://drive.google.com/open?id=1-mePR9oWl5w8Pu5ukocMev2QtCHikKxxy1Bq6vwOjYU" TargetMode="External" /><Relationship Id="rId343" Type="http://schemas.openxmlformats.org/officeDocument/2006/relationships/hyperlink" Target="https://docs.google.com/spreadsheets/d/1nLlGVSt-BQe0NtuLQ7sRLpKONxkWtBpXTuZG5AwVZu8/edit" TargetMode="External" /><Relationship Id="rId550" Type="http://schemas.openxmlformats.org/officeDocument/2006/relationships/hyperlink" Target="https://docs.google.com/spreadsheets/d/1-0ZDA0wek1qFJNk4KF6nyD1NK6JvdGFcVe7uewEBQ0Y/edit" TargetMode="External" /><Relationship Id="rId788" Type="http://schemas.openxmlformats.org/officeDocument/2006/relationships/hyperlink" Target="https://docs.google.com/spreadsheets/d/1QmtfiKeavXV2sDuNgCerk_VQAsx9CHqlbpW5vxk5mkE/edit?usp=sharing" TargetMode="External" /><Relationship Id="rId995" Type="http://schemas.openxmlformats.org/officeDocument/2006/relationships/hyperlink" Target="https://docs.google.com/spreadsheets/d/1UDeZOVJ7OkaDW_kGaJARuAKdCBRZKIDdh2bxtqxOrY4/edit" TargetMode="External" /><Relationship Id="rId1180" Type="http://schemas.openxmlformats.org/officeDocument/2006/relationships/hyperlink" Target="https://drive.google.com/open?id=0B01nuK4O-Fl4YjVadWRFdDhCYkk" TargetMode="External" /><Relationship Id="rId1401" Type="http://schemas.openxmlformats.org/officeDocument/2006/relationships/hyperlink" Target="https://docs.google.com/spreadsheets/d/1_izmLyqgujqHg9ODwhAGoDjaYdoWaeI68L7UWPECyaA/edit" TargetMode="External" /><Relationship Id="rId1639" Type="http://schemas.openxmlformats.org/officeDocument/2006/relationships/hyperlink" Target="https://docs.google.com/spreadsheets/d/1pdD1UI91-dPyQ5xv63fB3DTNOa0Cj5SvtMaib7foksQ/edit?usp=sharing" TargetMode="External" /><Relationship Id="rId1846" Type="http://schemas.openxmlformats.org/officeDocument/2006/relationships/hyperlink" Target="https://docs.google.com/a/moe.gov.mv/spreadsheets/d/15Lxnn5OaJQPJ62VQ2vZDIfbnHhElak1pRGsjRX5vTFA/edit?usp=sharing" TargetMode="External" /><Relationship Id="rId203" Type="http://schemas.openxmlformats.org/officeDocument/2006/relationships/hyperlink" Target="https://drive.google.com/open?id=1cdaioGcswQEuVyjcKnHIGWHLnXrmPA4Tft2mUzOAtlM" TargetMode="External" /><Relationship Id="rId648" Type="http://schemas.openxmlformats.org/officeDocument/2006/relationships/hyperlink" Target="https://docs.google.com/spreadsheets/d/1Y6kd3ctLahQeVRGwFqXLzvPol70xi9gT-Mk0q9gU2pE/edit" TargetMode="External" /><Relationship Id="rId855" Type="http://schemas.openxmlformats.org/officeDocument/2006/relationships/hyperlink" Target="https://docs.google.com/spreadsheets/d/1oOTdAb09ERN0aEUHZLKFbFtEQB7bgIL8ru_zlhU4hPI/edit" TargetMode="External" /><Relationship Id="rId1040" Type="http://schemas.openxmlformats.org/officeDocument/2006/relationships/hyperlink" Target="https://docs.google.com/spreadsheets/d/1WZNiyM2IBMU8LeEkvnP4J9ivHf7nOBsJZAF1UmOlPY4/edit" TargetMode="External" /><Relationship Id="rId1278" Type="http://schemas.openxmlformats.org/officeDocument/2006/relationships/hyperlink" Target="https://docs.google.com/spreadsheets/d/1ApHi2Q2--Z7ayOf_AKhLJ5qNq8yrimfWFhTY3L5VR4E/edit" TargetMode="External" /><Relationship Id="rId1485" Type="http://schemas.openxmlformats.org/officeDocument/2006/relationships/hyperlink" Target="https://docs.google.com/spreadsheets/d/1WRV9xchsW7SFEDX-mrNz0bD-OBN033iMu81V1tih3WE/edit" TargetMode="External" /><Relationship Id="rId1692" Type="http://schemas.openxmlformats.org/officeDocument/2006/relationships/hyperlink" Target="https://drive.google.com/open?id=1yiRjZHFKyjypkQ_aPEE7JVtaWd-Bx5qWc-MUuhzoN38" TargetMode="External" /><Relationship Id="rId1706" Type="http://schemas.openxmlformats.org/officeDocument/2006/relationships/hyperlink" Target="https://drive.google.com/open?id=1t-Tx9Ltk7gTynVIxzGSohhVZosoFe9dk7JwpywAxIVM" TargetMode="External" /><Relationship Id="rId287" Type="http://schemas.openxmlformats.org/officeDocument/2006/relationships/hyperlink" Target="https://docs.google.com/spreadsheets/d/1nERxQ07KaAzVFPnJVrCCap9IKfLb9vliBOyvGxzUdmE/edit" TargetMode="External" /><Relationship Id="rId410" Type="http://schemas.openxmlformats.org/officeDocument/2006/relationships/hyperlink" Target="https://docs.google.com/spreadsheets/d/1Tj6_KPcUljwFAx-bXSsbwLYGyFiskxGGzU5NmNVwzJI/edit" TargetMode="External" /><Relationship Id="rId494" Type="http://schemas.openxmlformats.org/officeDocument/2006/relationships/hyperlink" Target="https://docs.google.com/a/moe.gov.mv/spreadsheets/d/1Hdme_l-3Wy49KS_qb75JTsm0jmTQgIJWCTfXQ44Pj3U/edit?usp=sharing" TargetMode="External" /><Relationship Id="rId508" Type="http://schemas.openxmlformats.org/officeDocument/2006/relationships/hyperlink" Target="https://docs.google.com/spreadsheets/d/1ezSEl7HLwWI_bbwXZsNsqbTzlCeMAzNk7gk0gRAdOPw/edit" TargetMode="External" /><Relationship Id="rId715" Type="http://schemas.openxmlformats.org/officeDocument/2006/relationships/hyperlink" Target="https://docs.google.com/spreadsheets/d/1tmCGlpluzSt9mpwEh8d0ByXICvNLmPV6rLcvB1qgX9Q/edit" TargetMode="External" /><Relationship Id="rId922" Type="http://schemas.openxmlformats.org/officeDocument/2006/relationships/hyperlink" Target="https://docs.google.com/spreadsheets/d/10RlYK4SHCcAzxGOrqo2ufM3eZIIm4zVXDrcw6CGgNfY/edit" TargetMode="External" /><Relationship Id="rId1138" Type="http://schemas.openxmlformats.org/officeDocument/2006/relationships/hyperlink" Target="https://docs.google.com/spreadsheets/d/1TwPcnVUkKOEQ0eFUrL_zCK5bmoXBuFSdzh27qBLvilE/edit" TargetMode="External" /><Relationship Id="rId1345" Type="http://schemas.openxmlformats.org/officeDocument/2006/relationships/hyperlink" Target="https://docs.google.com/spreadsheets/d/1TJwsB5GUlRqRwVSqEsWPo_toDR04FEcpgfucgWOBkg0/edit" TargetMode="External" /><Relationship Id="rId1552" Type="http://schemas.openxmlformats.org/officeDocument/2006/relationships/hyperlink" Target="https://drive.google.com/open?id=1RsxGucqUZy5IWxhFS1QKPH5cS0saJwzZN9RrDoWuIQk" TargetMode="External" /><Relationship Id="rId147" Type="http://schemas.openxmlformats.org/officeDocument/2006/relationships/hyperlink" Target="https://docs.google.com/spreadsheets/d/1D33aLYnKjepnfrqgfk__VTr_ixXaZuxh1Bp3V1X0qyI/edit" TargetMode="External" /><Relationship Id="rId354" Type="http://schemas.openxmlformats.org/officeDocument/2006/relationships/hyperlink" Target="https://docs.google.com/spreadsheets/d/1kTEr-XKIJhhzYq8iqzW_Y97avoSFHULC6F6UNZRAafE/edit" TargetMode="External" /><Relationship Id="rId799" Type="http://schemas.openxmlformats.org/officeDocument/2006/relationships/hyperlink" Target="https://docs.google.com/spreadsheets/d/1BNLudIb2gAjtx9dt--Q-phxfTCD0iea-tz63f4kjb0E/edit" TargetMode="External" /><Relationship Id="rId1191" Type="http://schemas.openxmlformats.org/officeDocument/2006/relationships/hyperlink" Target="https://docs.google.com/spreadsheets/d/1ImVxOnOwKSV7kUq22Q4m8HTLniBpGr1iATexNnETTQ0/edit" TargetMode="External" /><Relationship Id="rId1205" Type="http://schemas.openxmlformats.org/officeDocument/2006/relationships/hyperlink" Target="https://docs.google.com/spreadsheets/d/1lRhWdxjBSe9YR3mZG6yAMe57M6Co2bU-uV-lcun6JVM/edit" TargetMode="External" /><Relationship Id="rId51" Type="http://schemas.openxmlformats.org/officeDocument/2006/relationships/hyperlink" Target="https://drive.google.com/drive/folders/0BwlA14AYv3ibaW8wMHpvbGZGYkU" TargetMode="External" /><Relationship Id="rId561" Type="http://schemas.openxmlformats.org/officeDocument/2006/relationships/hyperlink" Target="https://docs.google.com/spreadsheets/d/1FivBVJnfo5Ti5rqH_W3VNfQEQjx9KLaYqnUlrDpX8As/edit" TargetMode="External" /><Relationship Id="rId659" Type="http://schemas.openxmlformats.org/officeDocument/2006/relationships/hyperlink" Target="https://docs.google.com/spreadsheets/d/1ToAihx1O2aYUBa4eu6px7EjHVEw_TzMib19y-ePD-Ak/edit" TargetMode="External" /><Relationship Id="rId866" Type="http://schemas.openxmlformats.org/officeDocument/2006/relationships/hyperlink" Target="https://docs.google.com/spreadsheets/d/1u9KYfMwIHw9tf9jCHwRBkNaJcKR7MVGSEXzq_S4zHsU/edit" TargetMode="External" /><Relationship Id="rId1289" Type="http://schemas.openxmlformats.org/officeDocument/2006/relationships/hyperlink" Target="https://docs.google.com/spreadsheets/d/1OSJjVFgEtuuCHaiF01F_ndaDiyN9alZAjrrso8FIwPw/edit" TargetMode="External" /><Relationship Id="rId1412" Type="http://schemas.openxmlformats.org/officeDocument/2006/relationships/hyperlink" Target="https://docs.google.com/spreadsheets/d/1xxtVAABL7OoPRNKcCou5cciIw9ZNlGCPuiOPjtLqyb8/edit" TargetMode="External" /><Relationship Id="rId1496" Type="http://schemas.openxmlformats.org/officeDocument/2006/relationships/hyperlink" Target="https://docs.google.com/spreadsheets/d/1v3_2m_qU-AaCjC1o4jcvZc8QUzsc78tgDfktbHPr7_A/edit" TargetMode="External" /><Relationship Id="rId1717" Type="http://schemas.openxmlformats.org/officeDocument/2006/relationships/hyperlink" Target="https://docs.google.com/spreadsheets/d/1fU1px9-S5GQYihBSDYZ7sU8Twrt-gB38Xj6EJ-buYGM/edit" TargetMode="External" /><Relationship Id="rId214" Type="http://schemas.openxmlformats.org/officeDocument/2006/relationships/hyperlink" Target="https://docs.google.com/spreadsheets/d/10nWkkQR3OHVqkXJXHSu_x9AxlBEK0vDz1fLdRpy0Hfk/edit" TargetMode="External" /><Relationship Id="rId298" Type="http://schemas.openxmlformats.org/officeDocument/2006/relationships/hyperlink" Target="https://docs.google.com/spreadsheets/d/13n6WTSMxxCUXaQokk7_a0r0EWk8C_W2UiSGN3eV7GXE/edit" TargetMode="External" /><Relationship Id="rId421" Type="http://schemas.openxmlformats.org/officeDocument/2006/relationships/hyperlink" Target="https://docs.google.com/a/moe.gov.mv/spreadsheets/d/1h0TxSnIenn2RPulw0DJYU0SxZIFH7Ft6gbcSB9UmmnY/edit?usp=drive_web" TargetMode="External" /><Relationship Id="rId519" Type="http://schemas.openxmlformats.org/officeDocument/2006/relationships/hyperlink" Target="https://docs.google.com/spreadsheets/d/1hLLSRN2YQdcX5r4fgghBDP08pzo2GQ8rTA_igOCAEeg/edit" TargetMode="External" /><Relationship Id="rId1051" Type="http://schemas.openxmlformats.org/officeDocument/2006/relationships/hyperlink" Target="https://drive.google.com/open?id=1tRpsR8ZS6eD41V2uvA2QJ1_cM-M-Yl2ZEbylMqTC4G8" TargetMode="External" /><Relationship Id="rId1149" Type="http://schemas.openxmlformats.org/officeDocument/2006/relationships/hyperlink" Target="https://docs.google.com/spreadsheets/d/1xD4ZY2RXwF2o-ywCDgppzztxZAWGJa7o6pTzDcardRU/edit" TargetMode="External" /><Relationship Id="rId1356" Type="http://schemas.openxmlformats.org/officeDocument/2006/relationships/hyperlink" Target="https://docs.google.com/a/moe.gov.mv/spreadsheets/d/1MRejZYlRDNJLoGNDhpGWP6uNWvt2uKJfeDLtsxCQ-WE/edit?usp=sharing" TargetMode="External" /><Relationship Id="rId158" Type="http://schemas.openxmlformats.org/officeDocument/2006/relationships/hyperlink" Target="https://docs.google.com/spreadsheets/d/1v6_zlgyOr5G9oAYD8oi52IgQ2CXXzq8RX_s1gFY-S1k/edit" TargetMode="External" /><Relationship Id="rId726" Type="http://schemas.openxmlformats.org/officeDocument/2006/relationships/hyperlink" Target="https://drive.google.com/open?id=0BxE5P-Ip_QcybFFyTXJBdTNCVVk" TargetMode="External" /><Relationship Id="rId933" Type="http://schemas.openxmlformats.org/officeDocument/2006/relationships/hyperlink" Target="https://docs.google.com/a/moe.gov.mv/spreadsheets/d/1xugRRiOeuYHZ9VQbBu8SVTeWKukA5QUbukLScYRX-Ik/edit?usp=sharing" TargetMode="External" /><Relationship Id="rId1009" Type="http://schemas.openxmlformats.org/officeDocument/2006/relationships/hyperlink" Target="https://docs.google.com/spreadsheets/d/1SG7I-mF8HSAzUKl4YznyZegUolKonCptNmPW4p2X0Xw/edit" TargetMode="External" /><Relationship Id="rId1563" Type="http://schemas.openxmlformats.org/officeDocument/2006/relationships/hyperlink" Target="https://docs.google.com/a/moe.gov.mv/spreadsheets/d/1Dxh7srGBg9ymVPFDmviyfGtEzSXT4aUd7WKMleaeil4/edit?usp=sharing" TargetMode="External" /><Relationship Id="rId1770" Type="http://schemas.openxmlformats.org/officeDocument/2006/relationships/hyperlink" Target="https://docs.google.com/spreadsheets/d/1NBBzSbBMkvjENbhMZOMDfD8oNv-i-QFtUqVJjHMqxqA/edit" TargetMode="External" /><Relationship Id="rId62" Type="http://schemas.openxmlformats.org/officeDocument/2006/relationships/hyperlink" Target="https://docs.google.com/spreadsheets/d/1oCYoVdiD1IDoFfWuxB6OQQEy45PbU7hTfPTpCyfL-tc/edit" TargetMode="External" /><Relationship Id="rId365" Type="http://schemas.openxmlformats.org/officeDocument/2006/relationships/hyperlink" Target="https://docs.google.com/spreadsheets/d/1mk6aL7b9tNkF6_fxxmpXU7Ye9xZMv60Z-ieDwAevGKs/edit" TargetMode="External" /><Relationship Id="rId572" Type="http://schemas.openxmlformats.org/officeDocument/2006/relationships/hyperlink" Target="https://docs.google.com/spreadsheets/d/1sC5QuhbllwlmSFinO1w68etSiXT3uqOSbi1ulW8G0nc/edit" TargetMode="External" /><Relationship Id="rId1216" Type="http://schemas.openxmlformats.org/officeDocument/2006/relationships/hyperlink" Target="https://docs.google.com/spreadsheets/d/1x1eVa8iRyzBLK5r5PyQjDAnC5WrKKeYwJHbfQw9ypPU/edit" TargetMode="External" /><Relationship Id="rId1423" Type="http://schemas.openxmlformats.org/officeDocument/2006/relationships/hyperlink" Target="https://docs.google.com/spreadsheets/d/1Vq88qV50y4dl5kvHthbiDsHKeCzi9zA_7tlV5jKYsmQ/edit" TargetMode="External" /><Relationship Id="rId1630" Type="http://schemas.openxmlformats.org/officeDocument/2006/relationships/hyperlink" Target="https://drive.google.com/open?id=11_Dn0gRUlUXGMtEuVkQw0aJoKbX22pfnnyW3RPGubOg" TargetMode="External" /><Relationship Id="rId225" Type="http://schemas.openxmlformats.org/officeDocument/2006/relationships/hyperlink" Target="https://docs.google.com/spreadsheets/d/1BJDqOGIDcO-H32cmbzXdM-muAPorXMRabZh40a8eduQ/edit" TargetMode="External" /><Relationship Id="rId432" Type="http://schemas.openxmlformats.org/officeDocument/2006/relationships/hyperlink" Target="https://docs.google.com/spreadsheets/d/1lqMCWMjZjgpTCrKFHa_UagF8P9w4vYj02k7auo7-vIk/edit" TargetMode="External" /><Relationship Id="rId877" Type="http://schemas.openxmlformats.org/officeDocument/2006/relationships/hyperlink" Target="https://docs.google.com/spreadsheets/d/1EerTx0XMN44WlqxQes5tEhU8ZbDbsddLm4lIAZhBf9E/edit" TargetMode="External" /><Relationship Id="rId1062" Type="http://schemas.openxmlformats.org/officeDocument/2006/relationships/hyperlink" Target="https://docs.google.com/spreadsheets/d/1UbSEZTI6pABrhYpSBrwQvicQIZMkwifEO2AehKV9I-A/edit" TargetMode="External" /><Relationship Id="rId1728" Type="http://schemas.openxmlformats.org/officeDocument/2006/relationships/hyperlink" Target="https://docs.google.com/spreadsheets/d/1ER-Mw615-5HDNgvNWoin5XIfgl55pW5QO4If16amxKQ/edit" TargetMode="External" /><Relationship Id="rId737" Type="http://schemas.openxmlformats.org/officeDocument/2006/relationships/hyperlink" Target="https://docs.google.com/spreadsheets/d/1kfAtco3eZ6RePSRH6wqBNA5iDqyAEZruGatKsO7CDZA/edit" TargetMode="External" /><Relationship Id="rId944" Type="http://schemas.openxmlformats.org/officeDocument/2006/relationships/hyperlink" Target="https://docs.google.com/spreadsheets/d/1IXudAF-qxdgKHqxeL2eWAa623pjQAt50dmK5jN9D1sw/edit" TargetMode="External" /><Relationship Id="rId1367" Type="http://schemas.openxmlformats.org/officeDocument/2006/relationships/hyperlink" Target="https://docs.google.com/spreadsheets/d/1VOb1VdEqFdLXn7r-dQuL40JI7cKUaMpN8s2fXbPIUPE/edit" TargetMode="External" /><Relationship Id="rId1574" Type="http://schemas.openxmlformats.org/officeDocument/2006/relationships/hyperlink" Target="https://docs.google.com/spreadsheets/d/1ENLpDXIRBvpuOHtDhZZ0Bw_ejpKgi5gaK3blDt3-mbI/edit" TargetMode="External" /><Relationship Id="rId1781" Type="http://schemas.openxmlformats.org/officeDocument/2006/relationships/hyperlink" Target="https://docs.google.com/a/moe.gov.mv/spreadsheets/d/1gNAC59gY43gxcRElKxnHTqSWFSl6qfP_HdaeiKwSfHA/edit?usp=sharing" TargetMode="External" /><Relationship Id="rId73" Type="http://schemas.openxmlformats.org/officeDocument/2006/relationships/hyperlink" Target="https://docs.google.com/spreadsheets/d/1Dzlv_opr4Oya5tnRjZ8xkYzz4oqPjgZmhgkHxgMXUjU/edit" TargetMode="External" /><Relationship Id="rId169" Type="http://schemas.openxmlformats.org/officeDocument/2006/relationships/hyperlink" Target="https://docs.google.com/spreadsheets/d/1j-Brd3FoYoCw2aFjoEdr929w5r-9IPhl7moYV-ITed4/edit" TargetMode="External" /><Relationship Id="rId376" Type="http://schemas.openxmlformats.org/officeDocument/2006/relationships/hyperlink" Target="https://docs.google.com/spreadsheets/d/14hBj2izK4hc1nEUsncfM88fDqYvddZbf7417h3IGP8g/edit" TargetMode="External" /><Relationship Id="rId583" Type="http://schemas.openxmlformats.org/officeDocument/2006/relationships/hyperlink" Target="https://docs.google.com/spreadsheets/d/1Zuy39xic7OtwgujHxxDJTVKxx5nacHy7_MDuFqKciqI/edit" TargetMode="External" /><Relationship Id="rId790" Type="http://schemas.openxmlformats.org/officeDocument/2006/relationships/hyperlink" Target="https://docs.google.com/spreadsheets/d/1Yg7yeUVa2KDGT2iGTWYex-rnugqxRXr9bEtlsx2yvY4/edit" TargetMode="External" /><Relationship Id="rId804" Type="http://schemas.openxmlformats.org/officeDocument/2006/relationships/hyperlink" Target="https://docs.google.com/spreadsheets/d/1LhPFz4TuLDp37KtDb6rOByqG3u3W-sUKhUQPwOszL7Q/edit" TargetMode="External" /><Relationship Id="rId1227" Type="http://schemas.openxmlformats.org/officeDocument/2006/relationships/hyperlink" Target="https://docs.google.com/spreadsheets/d/11QBh2Q6qyY5aN8_QJ6jiLbWXnXWAWpcARfa0a4qfFRI/edit" TargetMode="External" /><Relationship Id="rId1434" Type="http://schemas.openxmlformats.org/officeDocument/2006/relationships/hyperlink" Target="https://docs.google.com/spreadsheets/d/1mz0zzdD-LiJ1zaw78ox2xHTTBYA1OLaQrXwqJF8fBOM/edit" TargetMode="External" /><Relationship Id="rId1641" Type="http://schemas.openxmlformats.org/officeDocument/2006/relationships/hyperlink" Target="https://docs.google.com/spreadsheets/d/1Vxql1BooQAseoRSV-H1JrwWVXef_maV-demMex31rss/edit" TargetMode="External" /><Relationship Id="rId4" Type="http://schemas.openxmlformats.org/officeDocument/2006/relationships/hyperlink" Target="https://docs.google.com/spreadsheets/d/1Ow3tYV8hHyzGnIVB7_ftPEW47b7yEoUjNjIiW2hAP2o/edit" TargetMode="External" /><Relationship Id="rId236" Type="http://schemas.openxmlformats.org/officeDocument/2006/relationships/hyperlink" Target="https://docs.google.com/spreadsheets/d/1-BT0jPCDTfPoO12DF6PKUX3wLf8FwkY6UTEVc9Q-Wmc/edit" TargetMode="External" /><Relationship Id="rId443" Type="http://schemas.openxmlformats.org/officeDocument/2006/relationships/hyperlink" Target="https://docs.google.com/spreadsheets/d/1vT4KI8BjV09FLXE7iUhr2SSp9sXtWPHaqZXa8zEwzuE/edit" TargetMode="External" /><Relationship Id="rId650" Type="http://schemas.openxmlformats.org/officeDocument/2006/relationships/hyperlink" Target="https://docs.google.com/spreadsheets/d/1r1eWXmBGGCAeVfAPznJLeylISd9DYSIYDM47uZ6sM_I/edit" TargetMode="External" /><Relationship Id="rId888" Type="http://schemas.openxmlformats.org/officeDocument/2006/relationships/hyperlink" Target="https://docs.google.com/spreadsheets/d/1fNPRsIgWyDfOhwLNZdXNsu-_OZcv-3hz5UvWr3AhvG4/edit" TargetMode="External" /><Relationship Id="rId1073" Type="http://schemas.openxmlformats.org/officeDocument/2006/relationships/hyperlink" Target="https://docs.google.com/spreadsheets/d/1VX0vSVUdg_v68qoFrNh0iMNcl7ZHKuk8L-S3sJW3UoQ/edit" TargetMode="External" /><Relationship Id="rId1280" Type="http://schemas.openxmlformats.org/officeDocument/2006/relationships/hyperlink" Target="https://docs.google.com/spreadsheets/d/1y2w_REXFXwb3k8RTuiZr_VOAWtOvFyE19YAy89IxOEM/edit" TargetMode="External" /><Relationship Id="rId1501" Type="http://schemas.openxmlformats.org/officeDocument/2006/relationships/hyperlink" Target="https://docs.google.com/spreadsheets/d/1DnAqSU7GiR_W3leDBTp_l4YaOkgKXdTHcW_REMfJhy0/edit" TargetMode="External" /><Relationship Id="rId1739" Type="http://schemas.openxmlformats.org/officeDocument/2006/relationships/hyperlink" Target="https://docs.google.com/spreadsheets/d/1f3ttPOe4ug2XYo7zFYq2M-BDGVis5v0VTP73zOCJ80U/edit" TargetMode="External" /><Relationship Id="rId303" Type="http://schemas.openxmlformats.org/officeDocument/2006/relationships/hyperlink" Target="https://docs.google.com/spreadsheets/d/1RI-SuvY51e-Lw9U8VnBQVTro07WB-BoLFVT09zwCj7E/edit" TargetMode="External" /><Relationship Id="rId748" Type="http://schemas.openxmlformats.org/officeDocument/2006/relationships/hyperlink" Target="https://docs.google.com/spreadsheets/d/1LbpeJck_K46haqiFI_f6DVf7qGcuHTszJhuYGN3z8HQ/edit" TargetMode="External" /><Relationship Id="rId955" Type="http://schemas.openxmlformats.org/officeDocument/2006/relationships/hyperlink" Target="https://docs.google.com/spreadsheets/d/1iqoZJroqatEIK5bzCusYLZTuBibZMcN1-POiwyZOcJo/edit" TargetMode="External" /><Relationship Id="rId1140" Type="http://schemas.openxmlformats.org/officeDocument/2006/relationships/hyperlink" Target="https://docs.google.com/spreadsheets/d/1UcHBrhDPCRKLXQqAggnISsZ3mPkKVOJX3ZFP02xCsis/edit" TargetMode="External" /><Relationship Id="rId1378" Type="http://schemas.openxmlformats.org/officeDocument/2006/relationships/hyperlink" Target="https://docs.google.com/spreadsheets/d/1SMPq7Szd73o8aqgKH2x5RvyRk2_QbrKxAjdGFRgfsVE/edit" TargetMode="External" /><Relationship Id="rId1585" Type="http://schemas.openxmlformats.org/officeDocument/2006/relationships/hyperlink" Target="https://drive.google.com/open?id=1Iy_vI_jBhuj8UU-MxEoKpjp_p8wCu0xXu3M2DE8SmCI" TargetMode="External" /><Relationship Id="rId1792" Type="http://schemas.openxmlformats.org/officeDocument/2006/relationships/hyperlink" Target="https://docs.google.com/spreadsheets/d/10KvO6iaZUsW6Fov-P82XjHGdxEs9lRuGDpk8bDKN9MA/edit" TargetMode="External" /><Relationship Id="rId1806" Type="http://schemas.openxmlformats.org/officeDocument/2006/relationships/hyperlink" Target="https://docs.google.com/spreadsheets/d/1JM1AcFdDHmpGbsq_VoXIAe9Amg4RKl6U0BjECUrln5Q/edit" TargetMode="External" /><Relationship Id="rId84" Type="http://schemas.openxmlformats.org/officeDocument/2006/relationships/hyperlink" Target="https://docs.google.com/spreadsheets/d/1qxLVW3Bierqdxqda2esFdVYg5L0LhWinXzBUUYv1xhU/edit" TargetMode="External" /><Relationship Id="rId387" Type="http://schemas.openxmlformats.org/officeDocument/2006/relationships/hyperlink" Target="https://docs.google.com/spreadsheets/d/1gEjIKMnyehSAK2RV7iUjAF-t4QgtOwvX_k0SxcglQ6M/edit" TargetMode="External" /><Relationship Id="rId510" Type="http://schemas.openxmlformats.org/officeDocument/2006/relationships/hyperlink" Target="https://drive.google.com/open?id=1ETQVBazcMOwyArBxW9QC9nYpM9zZ4pWZb1-9Hwby_-8" TargetMode="External" /><Relationship Id="rId594" Type="http://schemas.openxmlformats.org/officeDocument/2006/relationships/hyperlink" Target="https://drive.google.com/open?id=1biYD4g-X4zPpCsiJofGhTCctLlWgHP4e_pmvycsjjr8" TargetMode="External" /><Relationship Id="rId608" Type="http://schemas.openxmlformats.org/officeDocument/2006/relationships/hyperlink" Target="https://docs.google.com/spreadsheets/d/1pDsLvHOgD7zeCFHh3kR9OsLSRgpOqZGJ7fOTwizYYfs/edit" TargetMode="External" /><Relationship Id="rId815" Type="http://schemas.openxmlformats.org/officeDocument/2006/relationships/hyperlink" Target="https://docs.google.com/spreadsheets/d/1DvML6UoRCBrvj8m3sdEl_WQQRvK60hWNzpb6_rXBb0M/edit" TargetMode="External" /><Relationship Id="rId1238" Type="http://schemas.openxmlformats.org/officeDocument/2006/relationships/hyperlink" Target="https://docs.google.com/spreadsheets/d/1LvHpapF-Jof0WSFq-HqCRK5f7dQdZ-prQJbxc4aKGZM/edit" TargetMode="External" /><Relationship Id="rId1445" Type="http://schemas.openxmlformats.org/officeDocument/2006/relationships/hyperlink" Target="https://docs.google.com/spreadsheets/d/1QvUvx9uIOaHfKm9XrDNXPUPAFtJQhyuzg84D7Asfxt8/edit" TargetMode="External" /><Relationship Id="rId1652" Type="http://schemas.openxmlformats.org/officeDocument/2006/relationships/hyperlink" Target="https://docs.google.com/spreadsheets/d/1k8OqinCTqUxNQgxiPWgpbTfgn-UNrejrNvlEH7sow54/edit" TargetMode="External" /><Relationship Id="rId247" Type="http://schemas.openxmlformats.org/officeDocument/2006/relationships/hyperlink" Target="https://docs.google.com/a/moe.gov.mv/spreadsheets/d/14a_BnqnKF5DpunYHgMXHrQyo5wRXA5YO6Ex3GUsq9bQ/edit?usp=sharing" TargetMode="External" /><Relationship Id="rId899" Type="http://schemas.openxmlformats.org/officeDocument/2006/relationships/hyperlink" Target="https://docs.google.com/spreadsheets/d/1_RWiTfsr7aTKCdNI79h2ZVIqp08oXieiDNt2dxNSMXI/edit" TargetMode="External" /><Relationship Id="rId1000" Type="http://schemas.openxmlformats.org/officeDocument/2006/relationships/hyperlink" Target="https://docs.google.com/spreadsheets/d/1n2yVvJOougWifReX1qYRA9wSL7DsMpkURy3DwYnUT3g/edit" TargetMode="External" /><Relationship Id="rId1084" Type="http://schemas.openxmlformats.org/officeDocument/2006/relationships/hyperlink" Target="https://docs.google.com/spreadsheets/d/1C6AscyIwq76E95-PNppk-hlPAdbPXQMU5HnaijfJ7ek/edit" TargetMode="External" /><Relationship Id="rId1305" Type="http://schemas.openxmlformats.org/officeDocument/2006/relationships/hyperlink" Target="https://docs.google.com/spreadsheets/d/1zT6AmbecYyWFkBTKGjb_bSf5tGPxVrU6GbfPzlpKi_0/edit" TargetMode="External" /><Relationship Id="rId107" Type="http://schemas.openxmlformats.org/officeDocument/2006/relationships/hyperlink" Target="https://docs.google.com/a/moe.gov.mv/spreadsheets/d/1UrmXFnCba6pviuSVJD4rn4rJYNDjNq_X5R_uaBFrRAM/edit?usp=sharing" TargetMode="External" /><Relationship Id="rId454" Type="http://schemas.openxmlformats.org/officeDocument/2006/relationships/hyperlink" Target="https://docs.google.com/spreadsheets/d/1IX3Yem322CsUrkL-cyivFyvm3-WlZ6caCBFcQzF1b5I/edit" TargetMode="External" /><Relationship Id="rId661" Type="http://schemas.openxmlformats.org/officeDocument/2006/relationships/hyperlink" Target="https://drive.google.com/open?id=10U7ZIOJ6th3uustLhVDjMsp-SEH4RijPkAWBdwdWXNw" TargetMode="External" /><Relationship Id="rId759" Type="http://schemas.openxmlformats.org/officeDocument/2006/relationships/hyperlink" Target="https://docs.google.com/spreadsheets/d/1JX4FOZhrE-M_Pf6l8LcjssxRZr8eDxGlaamE8iVYNGw/edit" TargetMode="External" /><Relationship Id="rId966" Type="http://schemas.openxmlformats.org/officeDocument/2006/relationships/hyperlink" Target="https://docs.google.com/spreadsheets/d/1CANiROWpy2P4L00021Ict3sZQvHxxBUuap2TEOB4fW8/edit" TargetMode="External" /><Relationship Id="rId1291" Type="http://schemas.openxmlformats.org/officeDocument/2006/relationships/hyperlink" Target="https://docs.google.com/spreadsheets/d/1seIURrlbV7L2aw-2NZJKvvdl2pLnh9vOHLPVa6f3IiU/edit" TargetMode="External" /><Relationship Id="rId1389" Type="http://schemas.openxmlformats.org/officeDocument/2006/relationships/hyperlink" Target="https://docs.google.com/spreadsheets/d/1lwM6PZ6V8YjqCAipcP0QX3ec3psfNEXBdgWPJlpo4tY/edit" TargetMode="External" /><Relationship Id="rId1512" Type="http://schemas.openxmlformats.org/officeDocument/2006/relationships/hyperlink" Target="https://docs.google.com/spreadsheets/d/1ro_HNRpO8gA6OqlfvYLVUMo2Kyr9HXbiads2gQfLpWA/edit" TargetMode="External" /><Relationship Id="rId1596" Type="http://schemas.openxmlformats.org/officeDocument/2006/relationships/hyperlink" Target="https://docs.google.com/a/moe.gov.mv/spreadsheets/d/1u50qoe0yJs84iqQ9pq1WH5q5UMH9V9uTqZmPxhXM7X4/edit?usp=sharing" TargetMode="External" /><Relationship Id="rId1817" Type="http://schemas.openxmlformats.org/officeDocument/2006/relationships/hyperlink" Target="https://docs.google.com/spreadsheets/d/1JPPCJpE6kHTDAjQDARzl9guJr7od8iinBblOaaR3PoY/edit" TargetMode="External" /><Relationship Id="rId11" Type="http://schemas.openxmlformats.org/officeDocument/2006/relationships/hyperlink" Target="https://docs.google.com/spreadsheets/d/1qc4tplr1Qm14CibOlm2zJQAVvUeH8BCClMASMyGz9L8/edit" TargetMode="External" /><Relationship Id="rId314" Type="http://schemas.openxmlformats.org/officeDocument/2006/relationships/hyperlink" Target="https://docs.google.com/spreadsheets/d/1Htm9X8mrRMLatjG2kpCR7PBya9vX8xJaMx_BxxvhxjE/edit" TargetMode="External" /><Relationship Id="rId398" Type="http://schemas.openxmlformats.org/officeDocument/2006/relationships/hyperlink" Target="https://docs.google.com/spreadsheets/d/1FIvWWKZqqcs46tTrZRfuTR_vF2ucUAnQJZeuZESwvW8/edit" TargetMode="External" /><Relationship Id="rId521" Type="http://schemas.openxmlformats.org/officeDocument/2006/relationships/hyperlink" Target="https://docs.google.com/spreadsheets/d/1po68nd7ZMLem2k8f3SYKKOi8bbo6cu7PQzP9-7gyRUQ/edit" TargetMode="External" /><Relationship Id="rId619" Type="http://schemas.openxmlformats.org/officeDocument/2006/relationships/hyperlink" Target="https://docs.google.com/spreadsheets/d/1j_QaKGgYoPD1YReZAj3MpWGaVfKoPNJ4gdOAXiJ_nmY/edit" TargetMode="External" /><Relationship Id="rId1151" Type="http://schemas.openxmlformats.org/officeDocument/2006/relationships/hyperlink" Target="https://docs.google.com/spreadsheets/d/115JRyS3KWFp470ZPFmGXXbTVhpaE5aJVvU8RunUsXW8/edit" TargetMode="External" /><Relationship Id="rId1249" Type="http://schemas.openxmlformats.org/officeDocument/2006/relationships/hyperlink" Target="https://docs.google.com/spreadsheets/d/1un36uRrIjHoLZk15_Fb8wl1-IPf3ZOCEsR39NUvEUIs/edit" TargetMode="External" /><Relationship Id="rId95" Type="http://schemas.openxmlformats.org/officeDocument/2006/relationships/hyperlink" Target="https://docs.google.com/spreadsheets/d/1kg70oX5xrAEYk05bD6Euq0fvTC6CiiVr8w-zmRdjoqQ/edit" TargetMode="External" /><Relationship Id="rId160" Type="http://schemas.openxmlformats.org/officeDocument/2006/relationships/hyperlink" Target="https://docs.google.com/spreadsheets/d/1zjvNZSm3qEn9Zz7RPXF4z2yIDnw3V8YgY48tKjgWTDc/edit" TargetMode="External" /><Relationship Id="rId826" Type="http://schemas.openxmlformats.org/officeDocument/2006/relationships/hyperlink" Target="https://docs.google.com/spreadsheets/d/135BdPOYCrLPwS0oe8bD83wTRsBkchScdcH0CPn0NYWQ/edit" TargetMode="External" /><Relationship Id="rId1011" Type="http://schemas.openxmlformats.org/officeDocument/2006/relationships/hyperlink" Target="https://docs.google.com/spreadsheets/d/1yQI6ve-jMZEpxL3v_qNnNgvasA458iZzcyCUiyShfxc/edit" TargetMode="External" /><Relationship Id="rId1109" Type="http://schemas.openxmlformats.org/officeDocument/2006/relationships/hyperlink" Target="https://docs.google.com/spreadsheets/d/1QGhNbTWevP21vl4Bc2I92EkqMm6f_V59A3wD3CgPepI/edit" TargetMode="External" /><Relationship Id="rId1456" Type="http://schemas.openxmlformats.org/officeDocument/2006/relationships/hyperlink" Target="https://docs.google.com/spreadsheets/d/1L5c2CmesJkTFm1juCAWvukvrRpFn81x--26PG7C4Vb8/edit" TargetMode="External" /><Relationship Id="rId1663" Type="http://schemas.openxmlformats.org/officeDocument/2006/relationships/hyperlink" Target="https://docs.google.com/spreadsheets/d/1ib-fZVl2_BypZkjzi12WyzKFoTTWjmwkVwKfipTXiZ4/edit" TargetMode="External" /><Relationship Id="rId258" Type="http://schemas.openxmlformats.org/officeDocument/2006/relationships/hyperlink" Target="https://docs.google.com/spreadsheets/d/17R0s3hhm7LdK12z65dNm5rtcazWhxe2OLGhAwERRQbw/edit" TargetMode="External" /><Relationship Id="rId465" Type="http://schemas.openxmlformats.org/officeDocument/2006/relationships/hyperlink" Target="https://docs.google.com/spreadsheets/d/1Vvb-oK_I7lu45khFs-i4c9YtGVs0HQpc-fRBpKGj3DM/edit" TargetMode="External" /><Relationship Id="rId672" Type="http://schemas.openxmlformats.org/officeDocument/2006/relationships/hyperlink" Target="https://docs.google.com/spreadsheets/d/108argdLrNUQ2tx-sTN1gDvj1EMHsWxXbZtGrJ0dFfE0/edit" TargetMode="External" /><Relationship Id="rId1095" Type="http://schemas.openxmlformats.org/officeDocument/2006/relationships/hyperlink" Target="https://docs.google.com/spreadsheets/d/1US2swIku6GkGx9U5TL1sVxgYJyRC7OD5cEgCUCTSVCM/edit" TargetMode="External" /><Relationship Id="rId1316" Type="http://schemas.openxmlformats.org/officeDocument/2006/relationships/hyperlink" Target="https://docs.google.com/spreadsheets/d/1OYritD3C0HplXw6ukGMXJx3i1RfYqgOLbM4P5529IbM/edit" TargetMode="External" /><Relationship Id="rId1523" Type="http://schemas.openxmlformats.org/officeDocument/2006/relationships/hyperlink" Target="https://docs.google.com/spreadsheets/d/1kkt6OzfzI3S5uY1mLSoWCRshCHle0Et2YWu4C2RK0hM/edit" TargetMode="External" /><Relationship Id="rId1730" Type="http://schemas.openxmlformats.org/officeDocument/2006/relationships/hyperlink" Target="https://docs.google.com/a/maradhooschool.edu.mv/spreadsheets/d/1cvn6qDWYiI7XB7Q7yrPCgAJjq6QmZQIEVUrncLJsCXg/edit?usp=sharing" TargetMode="External" /><Relationship Id="rId22" Type="http://schemas.openxmlformats.org/officeDocument/2006/relationships/hyperlink" Target="https://docs.google.com/a/moe.gov.mv/spreadsheets/d/1BZpYYaocmWhgUYtK1wDeJ-emBs2ONCHN5NlkTI5pM7c/edit?usp=sharing" TargetMode="External" /><Relationship Id="rId118" Type="http://schemas.openxmlformats.org/officeDocument/2006/relationships/hyperlink" Target="https://docs.google.com/a/moe.gov.mv/spreadsheets/d/1TtolEIQrDA_-JnHM1Ej_NsoWiP4Anhqjm7vjyWXVB4U/edit?usp=sharing" TargetMode="External" /><Relationship Id="rId325" Type="http://schemas.openxmlformats.org/officeDocument/2006/relationships/hyperlink" Target="https://docs.google.com/spreadsheets/d/1aaI1zPZNmv5X6kdJWBE9eKVICxxxxABQNpH5IiQ91C8/edit" TargetMode="External" /><Relationship Id="rId532" Type="http://schemas.openxmlformats.org/officeDocument/2006/relationships/hyperlink" Target="https://docs.google.com/spreadsheets/d/19hehacBSuEeijt189li2sdDrlAzlYdLNZr0mi7fAQn0/edit" TargetMode="External" /><Relationship Id="rId977" Type="http://schemas.openxmlformats.org/officeDocument/2006/relationships/hyperlink" Target="https://docs.google.com/spreadsheets/d/1lNm_Sciuer1-98LmcDFQTuucQ_JRObAWcq3YXYJWXBQ/edit" TargetMode="External" /><Relationship Id="rId1162" Type="http://schemas.openxmlformats.org/officeDocument/2006/relationships/hyperlink" Target="https://drive.google.com/open?id=1lxMrOwh9-mwnLL1FctPQ_GyBeQe66LV1kquixj5525E" TargetMode="External" /><Relationship Id="rId1828" Type="http://schemas.openxmlformats.org/officeDocument/2006/relationships/hyperlink" Target="https://docs.google.com/spreadsheets/d/1utuGwsy6oTgpi14zq7VgYY6Cfv-Z9fZJqkhr6oU74Jk/edit" TargetMode="External" /><Relationship Id="rId171" Type="http://schemas.openxmlformats.org/officeDocument/2006/relationships/hyperlink" Target="https://drive.google.com/drive/folders/0B08Z_yMHpS9cNEVQc0dNMDdaM28" TargetMode="External" /><Relationship Id="rId837" Type="http://schemas.openxmlformats.org/officeDocument/2006/relationships/hyperlink" Target="https://drive.google.com/open?id=1UCD3_9uWvCaTUs1pVV4lZp36UU0NlUgcHTCbjjQaDE4" TargetMode="External" /><Relationship Id="rId1022" Type="http://schemas.openxmlformats.org/officeDocument/2006/relationships/hyperlink" Target="https://docs.google.com/spreadsheets/d/1ZvzhZ-Uq60dowmUNv7UUl14JtKXN4MWxO2CPt4EJVXQ/edit" TargetMode="External" /><Relationship Id="rId1467" Type="http://schemas.openxmlformats.org/officeDocument/2006/relationships/hyperlink" Target="https://drive.google.com/open?id=1HQ4ZXhT_JCj4Ha-YW-pLNubMmN68OTieokU8mL5kL0E" TargetMode="External" /><Relationship Id="rId1674" Type="http://schemas.openxmlformats.org/officeDocument/2006/relationships/hyperlink" Target="https://docs.google.com/spreadsheets/d/1Rnj0vM3r75PfBGhgNTOQqEtkkqP6-_hkBprlT9W6DtY/edit" TargetMode="External" /><Relationship Id="rId269" Type="http://schemas.openxmlformats.org/officeDocument/2006/relationships/hyperlink" Target="https://docs.google.com/spreadsheets/d/1-mKn_I12OD7qeSbcpFcPvtfEnMu3DnuwxjbfIUrYPiA/edit" TargetMode="External" /><Relationship Id="rId476" Type="http://schemas.openxmlformats.org/officeDocument/2006/relationships/hyperlink" Target="https://docs.google.com/spreadsheets/d/1jxnmNrGG-dvmNtNUJtaOOdbFVzQShxZQ0Wk5Sash7uc/edit" TargetMode="External" /><Relationship Id="rId683" Type="http://schemas.openxmlformats.org/officeDocument/2006/relationships/hyperlink" Target="https://docs.google.com/a/moe.gov.mv/spreadsheets/d/1sdTejCezncFGvGWIb-y1_1skVLhHwfAu9doRiqUWWsg/edit?usp=sharing" TargetMode="External" /><Relationship Id="rId890" Type="http://schemas.openxmlformats.org/officeDocument/2006/relationships/hyperlink" Target="https://docs.google.com/spreadsheets/d/1fua8_21LgPo-SsWSWwxh43xeAamk7Y-xsJJ0YcFqvps/edit" TargetMode="External" /><Relationship Id="rId904" Type="http://schemas.openxmlformats.org/officeDocument/2006/relationships/hyperlink" Target="https://docs.google.com/a/moe.gov.mv/spreadsheets/d/1FXwHd1hqX0DiuuXbzKJ6WBPTAsTNAsUto0j8hYBlCuI/edit?usp=sharing" TargetMode="External" /><Relationship Id="rId1327" Type="http://schemas.openxmlformats.org/officeDocument/2006/relationships/hyperlink" Target="https://docs.google.com/spreadsheets/d/1HIkqVvDeg5cUaGvU4G4gOGMSaZtzd6GD8P4OOzrHZks/edit" TargetMode="External" /><Relationship Id="rId1534" Type="http://schemas.openxmlformats.org/officeDocument/2006/relationships/hyperlink" Target="https://docs.google.com/spreadsheets/d/1szXKGkNCRRlJ7cv2JGl3waOjeP8Kw0CSQnuA9hsDgsA/edit" TargetMode="External" /><Relationship Id="rId1741" Type="http://schemas.openxmlformats.org/officeDocument/2006/relationships/hyperlink" Target="https://docs.google.com/spreadsheets/d/16FMP27zUSxRYd1qwWX856yyDWBCasx6-hVEEdhhGeg8/edit" TargetMode="External" /><Relationship Id="rId33" Type="http://schemas.openxmlformats.org/officeDocument/2006/relationships/hyperlink" Target="https://docs.google.com/a/moe.gov.mv/spreadsheets/d/1o17qLFY19qwtm6v8zm_Fm0Gx-P6KSW2gKAO2Q__-K0s/edit?usp=sharing" TargetMode="External" /><Relationship Id="rId129" Type="http://schemas.openxmlformats.org/officeDocument/2006/relationships/hyperlink" Target="https://docs.google.com/spreadsheets/d/19GgP6IOU4UmH5qfXE_WhE0qAEjvSsXgVEyhipr49b5g/edit" TargetMode="External" /><Relationship Id="rId336" Type="http://schemas.openxmlformats.org/officeDocument/2006/relationships/hyperlink" Target="https://docs.google.com/spreadsheets/d/1V4nmWg0geFi5zUeSXNqduILNnkRrzveuOj-eq9m1JhQ/edit" TargetMode="External" /><Relationship Id="rId543" Type="http://schemas.openxmlformats.org/officeDocument/2006/relationships/hyperlink" Target="https://docs.google.com/spreadsheets/d/14W3tc14hU7-gwHjCBgl04g-uLC94gvyLcH8A8PO4teU/edit" TargetMode="External" /><Relationship Id="rId988" Type="http://schemas.openxmlformats.org/officeDocument/2006/relationships/hyperlink" Target="https://docs.google.com/spreadsheets/d/1mB3tyhzqoZDIpfX0rZHptUJtRjxtVmO1Vju6LABMP0o/edit" TargetMode="External" /><Relationship Id="rId1173" Type="http://schemas.openxmlformats.org/officeDocument/2006/relationships/hyperlink" Target="https://drive.google.com/drive/folders/0B8eU6KsNfxmkNEZDX1B6R1gxOVk" TargetMode="External" /><Relationship Id="rId1380" Type="http://schemas.openxmlformats.org/officeDocument/2006/relationships/hyperlink" Target="https://docs.google.com/spreadsheets/d/1uTOoxSHMy8GO0lmuhNKI2lL6G8UllCzYuw6uFr_XKUU/edit" TargetMode="External" /><Relationship Id="rId1601" Type="http://schemas.openxmlformats.org/officeDocument/2006/relationships/hyperlink" Target="https://drive.google.com/open?id=1nS3HQ9VOmdez0Y3-aBflLI80RUuUYGypsWMLdyD9ewE" TargetMode="External" /><Relationship Id="rId1839" Type="http://schemas.openxmlformats.org/officeDocument/2006/relationships/hyperlink" Target="https://docs.google.com/spreadsheets/d/11i3e3-wg4lnwbssCz26jFpcZFOLsXaBs3aNdOcP547o/edit?ts=575fc6d2" TargetMode="External" /><Relationship Id="rId182" Type="http://schemas.openxmlformats.org/officeDocument/2006/relationships/hyperlink" Target="https://drive.google.com/open?id=1jN7lO660EGSSJCwzjtK836ATGp3IE1zJlS3euYOlRss" TargetMode="External" /><Relationship Id="rId403" Type="http://schemas.openxmlformats.org/officeDocument/2006/relationships/hyperlink" Target="https://docs.google.com/spreadsheets/d/1KOJFi-5VT9ulc_jBO5y7NIn2iZ9EiBasviBE72BiDAw/edit" TargetMode="External" /><Relationship Id="rId750" Type="http://schemas.openxmlformats.org/officeDocument/2006/relationships/hyperlink" Target="https://docs.google.com/spreadsheets/d/1PPHl_qPkVOBBOpLWAv855m_tQz6tPAJZ5PZcGESnG38/edit" TargetMode="External" /><Relationship Id="rId848" Type="http://schemas.openxmlformats.org/officeDocument/2006/relationships/hyperlink" Target="https://docs.google.com/spreadsheets/d/15y7HhYZygVNfMwyE_ZijYK9NUIJEMob0b9zumnxYDaI/edit" TargetMode="External" /><Relationship Id="rId1033" Type="http://schemas.openxmlformats.org/officeDocument/2006/relationships/hyperlink" Target="https://docs.google.com/spreadsheets/d/1EoXf0z2EbVyLn_Shg1n0sRU2MS7Kwa-8Sqxs25fChJc/edit" TargetMode="External" /><Relationship Id="rId1478" Type="http://schemas.openxmlformats.org/officeDocument/2006/relationships/hyperlink" Target="https://docs.google.com/spreadsheets/d/1VK7F25PVtrxqxXJmL-_CEkgTc-fMhITTrljFUUlRHG8/edit" TargetMode="External" /><Relationship Id="rId1685" Type="http://schemas.openxmlformats.org/officeDocument/2006/relationships/hyperlink" Target="https://docs.google.com/spreadsheets/d/17EQE7cRq3Odk2S0pOUNYDzIUpq3bn6nxRFl_PFK9ZIQ/edit" TargetMode="External" /><Relationship Id="rId487" Type="http://schemas.openxmlformats.org/officeDocument/2006/relationships/hyperlink" Target="https://docs.google.com/spreadsheets/d/1JBBXxJne13FNqBNSxBWkxLyPzycD5fLs3Du1Hh_GtbQ/edit" TargetMode="External" /><Relationship Id="rId610" Type="http://schemas.openxmlformats.org/officeDocument/2006/relationships/hyperlink" Target="https://docs.google.com/spreadsheets/d/1n-cPd9cBkSb8sZ65YDM1EtJ3MQFySGS8IMk6tTBaGe0/edit" TargetMode="External" /><Relationship Id="rId694" Type="http://schemas.openxmlformats.org/officeDocument/2006/relationships/hyperlink" Target="https://docs.google.com/spreadsheets/d/1Gy6_aEluCo2skRLNUQ-WHzrEXizvnjVtdJbr3hxIrVY/edit" TargetMode="External" /><Relationship Id="rId708" Type="http://schemas.openxmlformats.org/officeDocument/2006/relationships/hyperlink" Target="https://docs.google.com/spreadsheets/d/1tDcsvWHGa6TvzzrLXvQ9RKRKDcQNqXZD2O_ExhrSZK4/edit" TargetMode="External" /><Relationship Id="rId915" Type="http://schemas.openxmlformats.org/officeDocument/2006/relationships/hyperlink" Target="https://docs.google.com/spreadsheets/d/1zTSR9yRMlJNzQ6S0fqXBQqXVEq2ACieQdvKj7LnOUWE/edit" TargetMode="External" /><Relationship Id="rId1240" Type="http://schemas.openxmlformats.org/officeDocument/2006/relationships/hyperlink" Target="https://docs.google.com/spreadsheets/d/1IDTT9loKBFxrjnf7UvvGKkBl88Hzp3v8QL0IAn_ehS4/edit" TargetMode="External" /><Relationship Id="rId1338" Type="http://schemas.openxmlformats.org/officeDocument/2006/relationships/hyperlink" Target="https://docs.google.com/spreadsheets/d/1xhreKm-f9X0vJJpcVWSNU2Lzlh4gf2zfOMZ0_SuSpCA/edit" TargetMode="External" /><Relationship Id="rId1545" Type="http://schemas.openxmlformats.org/officeDocument/2006/relationships/hyperlink" Target="https://docs.google.com/spreadsheets/d/1kgfEAYCZ9e3S2ri4TkzY6rMkcJLMQnRaOHVLYZAa7ck/edit" TargetMode="External" /><Relationship Id="rId347" Type="http://schemas.openxmlformats.org/officeDocument/2006/relationships/hyperlink" Target="https://docs.google.com/a/moe.gov.mv/spreadsheets/d/1Qv9tKLLCaw-4OZkzcoy9F-RXPMi7KCuZZ6tVJn85jr8/edit?usp=sharing" TargetMode="External" /><Relationship Id="rId999" Type="http://schemas.openxmlformats.org/officeDocument/2006/relationships/hyperlink" Target="https://docs.google.com/spreadsheets/d/1cBvR1WAnWWeuwra8ztIsuX5zIid2SywARrgYmQG03SQ/edit" TargetMode="External" /><Relationship Id="rId1100" Type="http://schemas.openxmlformats.org/officeDocument/2006/relationships/hyperlink" Target="https://docs.google.com/spreadsheets/d/16ylHrd8SaPcwhhTsCMoZx5ro6YIxLe7ej8hpKgzIBCE/edit" TargetMode="External" /><Relationship Id="rId1184" Type="http://schemas.openxmlformats.org/officeDocument/2006/relationships/hyperlink" Target="https://docs.google.com/a/moe.gov.mv/spreadsheets/d/1hxQEqMYBxqzUsId1kcq5_fe-o6tY1O6pVAiylYdgiOY/edit?usp=sharing" TargetMode="External" /><Relationship Id="rId1405" Type="http://schemas.openxmlformats.org/officeDocument/2006/relationships/hyperlink" Target="https://docs.google.com/spreadsheets/d/1SmArpCf82XSEaL3SPHP6le1cDXKxFvglj25SmcA62QM/edit" TargetMode="External" /><Relationship Id="rId1752" Type="http://schemas.openxmlformats.org/officeDocument/2006/relationships/hyperlink" Target="https://docs.google.com/spreadsheets/d/1dEt6BkvgQMVuhuJ9JXrHO2wAGswKJHA5D6mAI8l4N8s/edit" TargetMode="External" /><Relationship Id="rId44" Type="http://schemas.openxmlformats.org/officeDocument/2006/relationships/hyperlink" Target="https://docs.google.com/spreadsheets/d/1Ej_ytKuzx5klqKpeJirv8c6GrV_tT3mYyT-e-3IFHz4/edit" TargetMode="External" /><Relationship Id="rId554" Type="http://schemas.openxmlformats.org/officeDocument/2006/relationships/hyperlink" Target="https://docs.google.com/spreadsheets/d/1ncStfjjbczx5oPE_ph6s424JTA7uLagH34EQ9dFqArg/edit" TargetMode="External" /><Relationship Id="rId761" Type="http://schemas.openxmlformats.org/officeDocument/2006/relationships/hyperlink" Target="https://docs.google.com/spreadsheets/d/1lRrSqoHBsmguAh4mDTb9f9TwSK4iGCtKOF0lGgiujsY/edit" TargetMode="External" /><Relationship Id="rId859" Type="http://schemas.openxmlformats.org/officeDocument/2006/relationships/hyperlink" Target="https://docs.google.com/spreadsheets/d/1y46sgHxmCy1uHOf89YH92TRHPLSLfLCGCEVEpKgHR_0/edit" TargetMode="External" /><Relationship Id="rId1391" Type="http://schemas.openxmlformats.org/officeDocument/2006/relationships/hyperlink" Target="https://docs.google.com/a/moe.gov.mv/spreadsheets/d/13fXwAUUXPXkyC_aYP345eu5u5Ab3G455DFZ-VQ7p3eg/edit?usp=sharing" TargetMode="External" /><Relationship Id="rId1489" Type="http://schemas.openxmlformats.org/officeDocument/2006/relationships/hyperlink" Target="https://docs.google.com/spreadsheets/d/1NPQQkFwSEd1ax365rjLZf4N2ReJ-SC73CzzGzAFf4C4/edit" TargetMode="External" /><Relationship Id="rId1612" Type="http://schemas.openxmlformats.org/officeDocument/2006/relationships/hyperlink" Target="https://docs.google.com/spreadsheets/d/1eiPxWLjDae5AwXBKo8SBrl-PNxTl4HZ8L_sjZy3AaVM/edit" TargetMode="External" /><Relationship Id="rId1696" Type="http://schemas.openxmlformats.org/officeDocument/2006/relationships/hyperlink" Target="https://drive.google.com/open?id=17NDSQBI_q_avACAjaRDsxh7H1ImUG0MtrMdLscuuxH8" TargetMode="External" /><Relationship Id="rId193" Type="http://schemas.openxmlformats.org/officeDocument/2006/relationships/hyperlink" Target="https://docs.google.com/spreadsheets/d/1Xp3Qb9euj14lMZxhF68M4BbArre4wjtcG0KXrAvXc_0/edit" TargetMode="External" /><Relationship Id="rId207" Type="http://schemas.openxmlformats.org/officeDocument/2006/relationships/hyperlink" Target="https://docs.google.com/spreadsheets/d/14tPPMXTygfnYzmxkV-4MKsfRksFLZeM0C5gqrTaFKlo/edit" TargetMode="External" /><Relationship Id="rId414" Type="http://schemas.openxmlformats.org/officeDocument/2006/relationships/hyperlink" Target="https://docs.google.com/spreadsheets/d/1yaZt_XH5Q8LbV79U_2XCmSwVUIFDPZb4k5eZq9Rfdeo/edit" TargetMode="External" /><Relationship Id="rId498" Type="http://schemas.openxmlformats.org/officeDocument/2006/relationships/hyperlink" Target="https://docs.google.com/spreadsheets/d/16s1rcyACF3tgh3g2wxMmrki9ncFYq8BJRQy-ENJ9dgM/edit" TargetMode="External" /><Relationship Id="rId621" Type="http://schemas.openxmlformats.org/officeDocument/2006/relationships/hyperlink" Target="https://docs.google.com/spreadsheets/d/1A7GiHT-lT9Akl0VlBcM7Tf5Qxzunsg3xXaWvu2fQHQY/edit" TargetMode="External" /><Relationship Id="rId1044" Type="http://schemas.openxmlformats.org/officeDocument/2006/relationships/hyperlink" Target="https://docs.google.com/a/moe.gov.mv/spreadsheets/d/1ZwCcHQSv6zIqa4CjHI_c6g3pbwGA4Odp-zyXXjEg_yk/edit?usp=sharing" TargetMode="External" /><Relationship Id="rId1251" Type="http://schemas.openxmlformats.org/officeDocument/2006/relationships/hyperlink" Target="https://docs.google.com/a/moe.gov.mv/spreadsheets/d/109cfZa6UWLt8P0XI4z0slvF-hIZBgKUi3h3hD1a44k4/edit?usp=sharing" TargetMode="External" /><Relationship Id="rId1349" Type="http://schemas.openxmlformats.org/officeDocument/2006/relationships/hyperlink" Target="https://docs.google.com/spreadsheets/d/1NRamEnkY9R_G3qbKyahIE-Qc3W3sS-rCRHxhEbhQ0Es/edit" TargetMode="External" /><Relationship Id="rId260" Type="http://schemas.openxmlformats.org/officeDocument/2006/relationships/hyperlink" Target="https://docs.google.com/spreadsheets/d/1dg6xpV-yC00nsTW485wxgqSdeG7rxDBf6y2zdvIoDxE/edit" TargetMode="External" /><Relationship Id="rId719" Type="http://schemas.openxmlformats.org/officeDocument/2006/relationships/hyperlink" Target="https://docs.google.com/a/moe.gov.mv/spreadsheets/d/1P8PqxHGaTuBocl8R-Iif3hfdEOWjxpZkUbIq6mUn-S4/edit?usp=sharing" TargetMode="External" /><Relationship Id="rId926" Type="http://schemas.openxmlformats.org/officeDocument/2006/relationships/hyperlink" Target="https://docs.google.com/spreadsheets/d/1EOiaNQmjOWNqeTBpCPRSzHuhifakW-_tdC6Q_JJft9w/edit" TargetMode="External" /><Relationship Id="rId1111" Type="http://schemas.openxmlformats.org/officeDocument/2006/relationships/hyperlink" Target="https://docs.google.com/a/moe.gov.mv/spreadsheets/d/1hkGT2q9h0cTyIK7dBESgKmAwnFTjvl5MIMxdQlEkiDk/edit?usp=sharing" TargetMode="External" /><Relationship Id="rId1556" Type="http://schemas.openxmlformats.org/officeDocument/2006/relationships/hyperlink" Target="https://docs.google.com/spreadsheets/d/1PCIYrc_9HN0lezggU9IyEPr_wSSTMEwALffddNBIjpU/edit" TargetMode="External" /><Relationship Id="rId1763" Type="http://schemas.openxmlformats.org/officeDocument/2006/relationships/hyperlink" Target="https://docs.google.com/spreadsheets/d/15IBcJLa8xOz2z8CC8L6zzv8DeDqr2nK2j2keISm_arU/edit" TargetMode="External" /><Relationship Id="rId55" Type="http://schemas.openxmlformats.org/officeDocument/2006/relationships/hyperlink" Target="https://docs.google.com/a/moe.gov.mv/spreadsheets/d/1ljtSC39nSKJQX_Nh9o2sghfIDV6ZO-whYGQDcJ4SRL0/edit?usp=sharing" TargetMode="External" /><Relationship Id="rId120" Type="http://schemas.openxmlformats.org/officeDocument/2006/relationships/hyperlink" Target="https://docs.google.com/spreadsheets/d/1DGWaE82a-IrnO8K4hcLrb98E8iIx2k0fq5pucdLlR9E/edit" TargetMode="External" /><Relationship Id="rId358" Type="http://schemas.openxmlformats.org/officeDocument/2006/relationships/hyperlink" Target="https://docs.google.com/spreadsheets/d/19dBuAJHdNT31uS0wnG6V0PDp8y5h5XoeWnTpntUy1lA/edit" TargetMode="External" /><Relationship Id="rId565" Type="http://schemas.openxmlformats.org/officeDocument/2006/relationships/hyperlink" Target="https://docs.google.com/spreadsheets/d/1o0DXIVzseHL7VS0QYMnq5X4YgqQsuIPP8JI2L25c3VY/edit" TargetMode="External" /><Relationship Id="rId772" Type="http://schemas.openxmlformats.org/officeDocument/2006/relationships/hyperlink" Target="https://docs.google.com/a/moe.gov.mv/spreadsheets/d/11k5amaf1gXxatmKj7lgERlSwUhzh8bk1GnXMpPs52ig/edit?usp=sharing" TargetMode="External" /><Relationship Id="rId1195" Type="http://schemas.openxmlformats.org/officeDocument/2006/relationships/hyperlink" Target="https://docs.google.com/spreadsheets/d/1Jk7MP6b9TQRSuNdhQ_axDbVy5Df8iwBbIb7yP6wOrcY/edit" TargetMode="External" /><Relationship Id="rId1209" Type="http://schemas.openxmlformats.org/officeDocument/2006/relationships/hyperlink" Target="https://docs.google.com/spreadsheets/d/12Y3Z8atOqU1DctGGkMQCescYMeTh9OC9gvdHO1qxeEs/edit" TargetMode="External" /><Relationship Id="rId1416" Type="http://schemas.openxmlformats.org/officeDocument/2006/relationships/hyperlink" Target="https://docs.google.com/spreadsheets/d/12VSeXflR8-IwArrbBB-kaiXiSUjFl_NN_UZslO5umww/edit" TargetMode="External" /><Relationship Id="rId1623" Type="http://schemas.openxmlformats.org/officeDocument/2006/relationships/hyperlink" Target="https://docs.google.com/spreadsheets/d/1RVf_JE_AKvVX8bzYOLOqBJ_Ep54rY5yyzIGoNn0mn7E/edit" TargetMode="External" /><Relationship Id="rId1830" Type="http://schemas.openxmlformats.org/officeDocument/2006/relationships/hyperlink" Target="https://docs.google.com/spreadsheets/d/1ypuq31RbAsSDPEZe4Kvd_NM48yIc5bgig6PA21r8TZE/edit" TargetMode="External" /><Relationship Id="rId218" Type="http://schemas.openxmlformats.org/officeDocument/2006/relationships/hyperlink" Target="https://docs.google.com/spreadsheets/d/1DLNnr9B5YAwmf9dhvB9RLnKvpo31R7nVd4_RQ0Cnq20/edit" TargetMode="External" /><Relationship Id="rId425" Type="http://schemas.openxmlformats.org/officeDocument/2006/relationships/hyperlink" Target="https://docs.google.com/spreadsheets/d/1jG3q-VT_VdICuXO76hqO7ZVpyKtdD9Cm2TeI3kEuteU/edit" TargetMode="External" /><Relationship Id="rId632" Type="http://schemas.openxmlformats.org/officeDocument/2006/relationships/hyperlink" Target="https://docs.google.com/spreadsheets/d/1nGGmpQDz_29ZpjDk1A1IFIjxD5_z0-KV_pCbDifLEA8/edit" TargetMode="External" /><Relationship Id="rId1055" Type="http://schemas.openxmlformats.org/officeDocument/2006/relationships/hyperlink" Target="https://docs.google.com/spreadsheets/d/11lxfuM1svPfZcFmmXfHpckcwSDhZyqRbNWbkyfJFF60/edit" TargetMode="External" /><Relationship Id="rId1262" Type="http://schemas.openxmlformats.org/officeDocument/2006/relationships/hyperlink" Target="https://docs.google.com/spreadsheets/d/1Rc_lxmwBnXZFoBNcATx9x1TeHMuHQHGeBTuZ7Nxo-74/edit" TargetMode="External" /><Relationship Id="rId271" Type="http://schemas.openxmlformats.org/officeDocument/2006/relationships/hyperlink" Target="https://docs.google.com/spreadsheets/d/1uJxWEsnTnBFd0hSQeUOQl2VG0BcDL1lsq53pzHeQSos/edit" TargetMode="External" /><Relationship Id="rId937" Type="http://schemas.openxmlformats.org/officeDocument/2006/relationships/hyperlink" Target="https://docs.google.com/spreadsheets/d/1MeumIY6dzOnckIkGhTKpuFub5q7dXY7RMj-sc6lLV2g/edit" TargetMode="External" /><Relationship Id="rId1122" Type="http://schemas.openxmlformats.org/officeDocument/2006/relationships/hyperlink" Target="https://docs.google.com/spreadsheets/d/1rEOsYt2WI_4BGNHKw32SOGI2aOusfVcpahrCZ11zzrY/edit" TargetMode="External" /><Relationship Id="rId1567" Type="http://schemas.openxmlformats.org/officeDocument/2006/relationships/hyperlink" Target="https://drive.google.com/open?id=1E52FqxiDzlBsDFYCa67S1vbJnZXqogdGwTAyigjqwe4" TargetMode="External" /><Relationship Id="rId1774" Type="http://schemas.openxmlformats.org/officeDocument/2006/relationships/hyperlink" Target="https://docs.google.com/spreadsheets/d/1eKpaA9dsf-nSdstdyrdQTgHcFZyaef7-WojAbpra1Y8/edit" TargetMode="External" /><Relationship Id="rId66" Type="http://schemas.openxmlformats.org/officeDocument/2006/relationships/hyperlink" Target="https://docs.google.com/spreadsheets/d/1Kg1vhesKl03PCKMikoMSeN7kNuBKCYQWuj-jykIH5LA/edit" TargetMode="External" /><Relationship Id="rId131" Type="http://schemas.openxmlformats.org/officeDocument/2006/relationships/hyperlink" Target="https://docs.google.com/spreadsheets/d/1Um6_UNms4NsgmpFt27AAFzixlsuHTNf3bKORcZjaNkk/edit" TargetMode="External" /><Relationship Id="rId369" Type="http://schemas.openxmlformats.org/officeDocument/2006/relationships/hyperlink" Target="https://docs.google.com/spreadsheets/d/1HiEVkUXalSZCXbISIWZszOiRyStEM7PzpKg4WcxhIEY/edit" TargetMode="External" /><Relationship Id="rId576" Type="http://schemas.openxmlformats.org/officeDocument/2006/relationships/hyperlink" Target="https://docs.google.com/spreadsheets/d/1qa56w-7AIkfiKFmRYYoEpaD4cXR3gtq0OxHCjhJnOy4/edit" TargetMode="External" /><Relationship Id="rId783" Type="http://schemas.openxmlformats.org/officeDocument/2006/relationships/hyperlink" Target="https://docs.google.com/spreadsheets/d/1u-0RpvqQnuKcf7VfUYaRDbPjx1KqcG4CNcNj11K69hs/edit" TargetMode="External" /><Relationship Id="rId990" Type="http://schemas.openxmlformats.org/officeDocument/2006/relationships/hyperlink" Target="https://docs.google.com/spreadsheets/d/1zT7Z_DkQnItaQtoo1Cz1gM7PsNCDRLzqGNh99vhBbY8/edit" TargetMode="External" /><Relationship Id="rId1427" Type="http://schemas.openxmlformats.org/officeDocument/2006/relationships/hyperlink" Target="https://docs.google.com/a/moe.gov.mv/spreadsheets/d/1eEpOpA0U388WpXxU4s3QxVLsf90E_T5LSb7_nTH4Iv8/edit?usp=sharing" TargetMode="External" /><Relationship Id="rId1634" Type="http://schemas.openxmlformats.org/officeDocument/2006/relationships/hyperlink" Target="https://docs.google.com/spreadsheets/d/1Vis8aXOeCcfP7ek4B2iLQFkeiot_Q0ipbjlqop_6zzo/edit" TargetMode="External" /><Relationship Id="rId1841" Type="http://schemas.openxmlformats.org/officeDocument/2006/relationships/hyperlink" Target="https://docs.google.com/spreadsheets/d/1EEtXs4Oof61zw0hsOG-jxbQyGQA_BdiPUaQEd_oCMws/edit" TargetMode="External" /><Relationship Id="rId229" Type="http://schemas.openxmlformats.org/officeDocument/2006/relationships/hyperlink" Target="https://docs.google.com/spreadsheets/d/1etixISU1HubkGu2JdWnrsumH5IVJIHwky4aAm7Bi5YM/edit" TargetMode="External" /><Relationship Id="rId436" Type="http://schemas.openxmlformats.org/officeDocument/2006/relationships/hyperlink" Target="https://docs.google.com/spreadsheets/d/1sVwAi_pLQrdyE0LH3GKJgTZW98PGtT837rtuh_RJ-B8/edit" TargetMode="External" /><Relationship Id="rId643" Type="http://schemas.openxmlformats.org/officeDocument/2006/relationships/hyperlink" Target="https://docs.google.com/spreadsheets/d/1rHuN8GHI8IWXULdPffGh0JztrW5uX3tk2eaWFq0sLls/edit" TargetMode="External" /><Relationship Id="rId1066" Type="http://schemas.openxmlformats.org/officeDocument/2006/relationships/hyperlink" Target="https://docs.google.com/spreadsheets/d/12YkFaMjQoJV_usQGbadFO4DMNQSVasSTR1OZrTalAto/edit" TargetMode="External" /><Relationship Id="rId1273" Type="http://schemas.openxmlformats.org/officeDocument/2006/relationships/hyperlink" Target="https://docs.google.com/spreadsheets/d/12jyZk2qcbkkxS4J3oeaBH7ZoPqv7Vt0gn0vk5BIVnUc/edit" TargetMode="External" /><Relationship Id="rId1480" Type="http://schemas.openxmlformats.org/officeDocument/2006/relationships/hyperlink" Target="https://docs.google.com/spreadsheets/d/1F84Mr7fE0TALharyyDGfRHzl1EzVJebGQ_NGHSsZv0k/edit" TargetMode="External" /><Relationship Id="rId850" Type="http://schemas.openxmlformats.org/officeDocument/2006/relationships/hyperlink" Target="https://docs.google.com/spreadsheets/d/1MaZ5mc9zikgXFuzY_W5tcemxWHnv-H6VH1xmub4cJUk/edit" TargetMode="External" /><Relationship Id="rId948" Type="http://schemas.openxmlformats.org/officeDocument/2006/relationships/hyperlink" Target="https://docs.google.com/spreadsheets/d/1JstkImEtE3cUznV0CrbQijbPK7RohFTKyFn7BD8vqzs/edit" TargetMode="External" /><Relationship Id="rId1133" Type="http://schemas.openxmlformats.org/officeDocument/2006/relationships/hyperlink" Target="https://docs.google.com/spreadsheets/d/16-8E9ImWQvhzSRxUuRgMrZ7xKN2qEfM6S7S89aLh8V8/edit" TargetMode="External" /><Relationship Id="rId1578" Type="http://schemas.openxmlformats.org/officeDocument/2006/relationships/hyperlink" Target="https://docs.google.com/spreadsheets/d/1RfL_hqlo3KMWfz-3VL8gSCjCJHRdLoy1gV0a5M-OSbw/edit" TargetMode="External" /><Relationship Id="rId1701" Type="http://schemas.openxmlformats.org/officeDocument/2006/relationships/hyperlink" Target="https://docs.google.com/a/moe.gov.mv/spreadsheets/d/1sWEi3gkuRbVof-eyIQSdgi-vj-L3MRgQg5fdDUxQJQg/edit?usp=sharing" TargetMode="External" /><Relationship Id="rId1785" Type="http://schemas.openxmlformats.org/officeDocument/2006/relationships/hyperlink" Target="https://docs.google.com/spreadsheets/d/1wy_zi4q_8Tn71Zf90VKrFQUFhd7IThu8c3K8L9RNVEg/edit" TargetMode="External" /><Relationship Id="rId77" Type="http://schemas.openxmlformats.org/officeDocument/2006/relationships/hyperlink" Target="https://docs.google.com/spreadsheets/d/1i2TF2_XCri6EMdtJY1tgD5FVcDnv3SucDaAVVOMDAfM/edit" TargetMode="External" /><Relationship Id="rId282" Type="http://schemas.openxmlformats.org/officeDocument/2006/relationships/hyperlink" Target="https://docs.google.com/spreadsheets/d/1Lml4BHKogEIrG50AgGwmUFii7uBtMcSBBtNcrOQPkFs/edit" TargetMode="External" /><Relationship Id="rId503" Type="http://schemas.openxmlformats.org/officeDocument/2006/relationships/hyperlink" Target="https://docs.google.com/a/moe.gov.mv/spreadsheets/d/1MHtrNI0jEQwVm0UbfBo1gU5XxfCeebVexE7nEBwIHf8/edit?usp=sharing" TargetMode="External" /><Relationship Id="rId587" Type="http://schemas.openxmlformats.org/officeDocument/2006/relationships/hyperlink" Target="https://docs.google.com/a/moe.gov.mv/spreadsheets/d/110qnJHEhhejcCMXtkSXDk2NCjglyNhtAOesjyjuq-8c/edit?usp=sharing" TargetMode="External" /><Relationship Id="rId710" Type="http://schemas.openxmlformats.org/officeDocument/2006/relationships/hyperlink" Target="https://docs.google.com/spreadsheets/d/1w7nScVcbEosAT8GqgBC-J5X_KqoyXUzlAzWgT4RWvtk/edit" TargetMode="External" /><Relationship Id="rId808" Type="http://schemas.openxmlformats.org/officeDocument/2006/relationships/hyperlink" Target="https://docs.google.com/spreadsheets/d/1-BIbj02j455apZZyNovn5MJFNLJtG1Q7PiwFhCnQJqw/edit" TargetMode="External" /><Relationship Id="rId1340" Type="http://schemas.openxmlformats.org/officeDocument/2006/relationships/hyperlink" Target="https://docs.google.com/a/moe.gov.mv/spreadsheets/d/1qFreiYrciGEJ5HUB6q0Zkaf40PvPAo10xKCHFfounhM/edit?usp=sharing" TargetMode="External" /><Relationship Id="rId1438" Type="http://schemas.openxmlformats.org/officeDocument/2006/relationships/hyperlink" Target="https://docs.google.com/spreadsheets/d/1TTwBYAkyMYk95cmg_4lQIu6W1w_8oqnfhBLGK1RfYd4/edit" TargetMode="External" /><Relationship Id="rId1645" Type="http://schemas.openxmlformats.org/officeDocument/2006/relationships/hyperlink" Target="https://docs.google.com/spreadsheets/d/1sNYPrYdEV-MvpdN2qh88se8iyKKwuoV9XuREYWdeRqw/edit" TargetMode="External" /><Relationship Id="rId8" Type="http://schemas.openxmlformats.org/officeDocument/2006/relationships/hyperlink" Target="https://drive.google.com/open?id=0B7aUR4yDlqUIbWQxUjhHTmdfNDA" TargetMode="External" /><Relationship Id="rId142" Type="http://schemas.openxmlformats.org/officeDocument/2006/relationships/hyperlink" Target="https://docs.google.com/spreadsheets/d/15PKu5Xnli3nX8GTwcCCab2rFUl-r2LC1ss94MrbjX20/edit" TargetMode="External" /><Relationship Id="rId447" Type="http://schemas.openxmlformats.org/officeDocument/2006/relationships/hyperlink" Target="https://docs.google.com/spreadsheets/d/1otBBIhCPIsT2f3frp7RAO0dlYaS1tlDvw7CuRu48Eig/edit" TargetMode="External" /><Relationship Id="rId794" Type="http://schemas.openxmlformats.org/officeDocument/2006/relationships/hyperlink" Target="https://docs.google.com/spreadsheets/d/1wIRa7Gx9h9jQ1S0WwonhekrMG_N7C9t2wCGa2z00IQA/edit" TargetMode="External" /><Relationship Id="rId1077" Type="http://schemas.openxmlformats.org/officeDocument/2006/relationships/hyperlink" Target="https://docs.google.com/spreadsheets/d/10pQTUgYz4yKe0p1RQIxZmE9CG_NUpmrnhV4vNYL_-nU/edit" TargetMode="External" /><Relationship Id="rId1200" Type="http://schemas.openxmlformats.org/officeDocument/2006/relationships/hyperlink" Target="https://docs.google.com/spreadsheets/d/187EWh1iCHZI33qFNy2siantcxh8R4F58g6-RHR-MRyY/edit" TargetMode="External" /><Relationship Id="rId654" Type="http://schemas.openxmlformats.org/officeDocument/2006/relationships/hyperlink" Target="https://docs.google.com/a/moe.gov.mv/spreadsheets/d/1PrxAjrU-cfK1BUNj1OckslEEMsT69jpiI379WQ_vbWU/edit?usp=sharing" TargetMode="External" /><Relationship Id="rId861" Type="http://schemas.openxmlformats.org/officeDocument/2006/relationships/hyperlink" Target="https://docs.google.com/spreadsheets/d/1hCAW09qCWmPoOaZlX_r23hay8hoAKdDLewMwisn-PMs/edit" TargetMode="External" /><Relationship Id="rId959" Type="http://schemas.openxmlformats.org/officeDocument/2006/relationships/hyperlink" Target="https://docs.google.com/spreadsheets/d/1QAFiDpmqNHTRMLvQzG_s21s5zcMqcO_vgi9BrJBFVM0/edit?ts=575fbe50" TargetMode="External" /><Relationship Id="rId1284" Type="http://schemas.openxmlformats.org/officeDocument/2006/relationships/hyperlink" Target="https://docs.google.com/spreadsheets/d/1qv2nhf_jlwHQhWVodPKvM6gfIVP6ec2VSkf2DOppfAM/edit" TargetMode="External" /><Relationship Id="rId1491" Type="http://schemas.openxmlformats.org/officeDocument/2006/relationships/hyperlink" Target="https://docs.google.com/spreadsheets/d/1iw947dUgOisLZ4IuTFD3Tz_GO2uxbfAZlenuLJ612EY/edit" TargetMode="External" /><Relationship Id="rId1505" Type="http://schemas.openxmlformats.org/officeDocument/2006/relationships/hyperlink" Target="https://drive.google.com/open?id=1niusxPh6CSxPGWGKFSUxr1cjAQzWvz4ZmrD181m8TBA" TargetMode="External" /><Relationship Id="rId1589" Type="http://schemas.openxmlformats.org/officeDocument/2006/relationships/hyperlink" Target="https://docs.google.com/spreadsheets/d/1hXaSL5l6B-vQR-dRPFU1OXuy7WH5X_23Mz0ZNF2wz0c/edit" TargetMode="External" /><Relationship Id="rId1712" Type="http://schemas.openxmlformats.org/officeDocument/2006/relationships/hyperlink" Target="https://docs.google.com/spreadsheets/d/1fJvUQJ_dZpYPALb7cs1AaXZga1SJXe5CpM80QtTpMEY/edit" TargetMode="External" /><Relationship Id="rId293" Type="http://schemas.openxmlformats.org/officeDocument/2006/relationships/hyperlink" Target="https://docs.google.com/spreadsheets/d/10aqcPfrGQRsYCQRw8_PchgpRAxsViFkN00wR0ccLHLw/edit" TargetMode="External" /><Relationship Id="rId307" Type="http://schemas.openxmlformats.org/officeDocument/2006/relationships/hyperlink" Target="https://docs.google.com/spreadsheets/d/1SO1AcZJaHjrVNc09Bii26NBa8MJJWVen_rub09bon0M/edit" TargetMode="External" /><Relationship Id="rId514" Type="http://schemas.openxmlformats.org/officeDocument/2006/relationships/hyperlink" Target="https://docs.google.com/spreadsheets/d/1zu3BrpTyaDFxt3ajA_MlL6mcSEvVfpuj44vkWxHVwCo/edit" TargetMode="External" /><Relationship Id="rId721" Type="http://schemas.openxmlformats.org/officeDocument/2006/relationships/hyperlink" Target="https://docs.google.com/spreadsheets/d/1oobqkohNcpjTQcG6wrxwUEgiFW9DrtB81AfZE059XWc/edit" TargetMode="External" /><Relationship Id="rId1144" Type="http://schemas.openxmlformats.org/officeDocument/2006/relationships/hyperlink" Target="https://docs.google.com/spreadsheets/d/1uXppmgdkCLRXMAUM1uG598ME1hVr4L-Y5taY9exKhK0/edit" TargetMode="External" /><Relationship Id="rId1351" Type="http://schemas.openxmlformats.org/officeDocument/2006/relationships/hyperlink" Target="https://docs.google.com/spreadsheets/d/1YCqEZFM7F8euZK4TEJteqF5vFRSxejr1CIZPFdf2ppc/edit" TargetMode="External" /><Relationship Id="rId1449" Type="http://schemas.openxmlformats.org/officeDocument/2006/relationships/hyperlink" Target="https://drive.google.com/open?id=0B6iSKQneA4NPNko4bEtkRFRpb1E" TargetMode="External" /><Relationship Id="rId1796" Type="http://schemas.openxmlformats.org/officeDocument/2006/relationships/hyperlink" Target="https://docs.google.com/spreadsheets/d/1k2sVIBYxtpJ9NMnn4widrJBkXRmq2iwDvsy_Yx2mIac/edit" TargetMode="External" /><Relationship Id="rId88" Type="http://schemas.openxmlformats.org/officeDocument/2006/relationships/hyperlink" Target="https://docs.google.com/spreadsheets/d/1ns_0sQOKEvmmVQ9FECOiVzvLraEmP-wjt0enDoLc7TI/edit" TargetMode="External" /><Relationship Id="rId153" Type="http://schemas.openxmlformats.org/officeDocument/2006/relationships/hyperlink" Target="https://docs.google.com/spreadsheets/d/1lIqsJQVT2RfbMma_ts17CF3u-WgQe72g2HTF3dmCZuo/edit" TargetMode="External" /><Relationship Id="rId360" Type="http://schemas.openxmlformats.org/officeDocument/2006/relationships/hyperlink" Target="https://docs.google.com/spreadsheets/d/1fk2uvI38vxEWSeBs_vzk-_sTGWgjcpmbOla7_duWvsE/edit" TargetMode="External" /><Relationship Id="rId598" Type="http://schemas.openxmlformats.org/officeDocument/2006/relationships/hyperlink" Target="https://docs.google.com/spreadsheets/d/1acp9wsfVVDX8uC0S22hiwrX0Ay4sHjCBWM6LLCsKh4s/edit" TargetMode="External" /><Relationship Id="rId819" Type="http://schemas.openxmlformats.org/officeDocument/2006/relationships/hyperlink" Target="https://docs.google.com/spreadsheets/d/1W4hsKjFaeeqCjLu86N9Hb3S_9DC6wgzrYJwHceNW3rM/edit" TargetMode="External" /><Relationship Id="rId1004" Type="http://schemas.openxmlformats.org/officeDocument/2006/relationships/hyperlink" Target="https://docs.google.com/spreadsheets/d/1WcOWmj4Kh1a5j03GvlgmmTVaYxsmhmOrrHTwAVR_EiE/edit" TargetMode="External" /><Relationship Id="rId1211" Type="http://schemas.openxmlformats.org/officeDocument/2006/relationships/hyperlink" Target="https://docs.google.com/spreadsheets/d/1RSlNEgdcw3bJq495YCpZIcIetU-5YHmL5iow7sj39Jg/edit" TargetMode="External" /><Relationship Id="rId1656" Type="http://schemas.openxmlformats.org/officeDocument/2006/relationships/hyperlink" Target="https://docs.google.com/spreadsheets/d/1j2mpKl4Xo01ZR6tlLzpDEbiqCm2hvc1SfWRtbuMh4Ok/edit" TargetMode="External" /><Relationship Id="rId220" Type="http://schemas.openxmlformats.org/officeDocument/2006/relationships/hyperlink" Target="https://docs.google.com/spreadsheets/d/1c0IReGA1EbfLf4WYInXDTiRWZpQ1TkyTHKK079GGkxI/edit" TargetMode="External" /><Relationship Id="rId458" Type="http://schemas.openxmlformats.org/officeDocument/2006/relationships/hyperlink" Target="https://docs.google.com/spreadsheets/d/1DDYYyObnpHplk6dfeaC23IGiApx-oFJXQRaMRiHUtkU/edit" TargetMode="External" /><Relationship Id="rId665" Type="http://schemas.openxmlformats.org/officeDocument/2006/relationships/hyperlink" Target="https://docs.google.com/spreadsheets/d/1bqcyiob6CfGOKVH5DDXF2uQEnXFbGEW0xOs2389dgQo/edit" TargetMode="External" /><Relationship Id="rId872" Type="http://schemas.openxmlformats.org/officeDocument/2006/relationships/hyperlink" Target="https://docs.google.com/spreadsheets/d/19PEW_rErivNM55sXrcxMnV-DCgtnggxJa_fmg3SBCbg/edit" TargetMode="External" /><Relationship Id="rId1088" Type="http://schemas.openxmlformats.org/officeDocument/2006/relationships/hyperlink" Target="https://docs.google.com/spreadsheets/d/1wXXyhTkjoIOhAxKiSAKv5-sNtI_NCKqq7h-M85UC2t0/edit" TargetMode="External" /><Relationship Id="rId1295" Type="http://schemas.openxmlformats.org/officeDocument/2006/relationships/hyperlink" Target="https://docs.google.com/spreadsheets/d/1gtSb5bFIoyCgXZls6RBmH0bshAhl0WHL2tqfhP_Q36Q/edit" TargetMode="External" /><Relationship Id="rId1309" Type="http://schemas.openxmlformats.org/officeDocument/2006/relationships/hyperlink" Target="https://docs.google.com/spreadsheets/d/1tKmSU2kZNlGtiEY171WonVnHvEHLBeV2hJAhNfyZjDE/edit" TargetMode="External" /><Relationship Id="rId1516" Type="http://schemas.openxmlformats.org/officeDocument/2006/relationships/hyperlink" Target="https://docs.google.com/a/moe.gov.mv/spreadsheets/d/16lPn-S6xGE0RJbx-XqaZ5Mn4_-x-hqtohQ-5MAIHqYQ/edit?usp=sharing" TargetMode="External" /><Relationship Id="rId1723" Type="http://schemas.openxmlformats.org/officeDocument/2006/relationships/hyperlink" Target="https://docs.google.com/spreadsheets/d/1s5pdRrvnQMyuAwKLkZWqh_uiGeWMPh2W3lxY_YL1pSY/edit" TargetMode="External" /><Relationship Id="rId15" Type="http://schemas.openxmlformats.org/officeDocument/2006/relationships/hyperlink" Target="https://docs.google.com/spreadsheets/d/1Yz3EpaxBLWSXihitqjyyWbMLgzwtNqqvqqCKDgx12kU/edit" TargetMode="External" /><Relationship Id="rId318" Type="http://schemas.openxmlformats.org/officeDocument/2006/relationships/hyperlink" Target="https://docs.google.com/a/moe.gov.mv/spreadsheets/d/13qcCmjgx0zWaLDjhlUcq2vqFXTAJPgunMSrZePZe9UY/edit?usp=sharing" TargetMode="External" /><Relationship Id="rId525" Type="http://schemas.openxmlformats.org/officeDocument/2006/relationships/hyperlink" Target="https://docs.google.com/spreadsheets/d/1CMCmil3wLPYQp99TG7D0zc1UJeGWcmcX7POBB9EPkks/edit" TargetMode="External" /><Relationship Id="rId732" Type="http://schemas.openxmlformats.org/officeDocument/2006/relationships/hyperlink" Target="https://docs.google.com/spreadsheets/d/1aF0hf35RnjBlFhDHy4iuupHidNmYDXwOiTdIrktaQds/edit" TargetMode="External" /><Relationship Id="rId1155" Type="http://schemas.openxmlformats.org/officeDocument/2006/relationships/hyperlink" Target="https://docs.google.com/a/moe.gov.mv/spreadsheets/d/17qwLLXa0QSGeqmFDxii8jqmniMd4ZILiPRQEbTdRIrs/edit?usp=sharing" TargetMode="External" /><Relationship Id="rId1362" Type="http://schemas.openxmlformats.org/officeDocument/2006/relationships/hyperlink" Target="https://docs.google.com/spreadsheets/d/18kBYUMrI9gG2Xl8k9ZGDN18xeawU8k8r6OQbzXAdrDU/edit" TargetMode="External" /><Relationship Id="rId99" Type="http://schemas.openxmlformats.org/officeDocument/2006/relationships/hyperlink" Target="https://docs.google.com/spreadsheets/d/1frD4B3AUyq8rCpqR9RW3ZCvRxBcNX0ubxNQRPSu9PUI/edit" TargetMode="External" /><Relationship Id="rId164" Type="http://schemas.openxmlformats.org/officeDocument/2006/relationships/hyperlink" Target="https://docs.google.com/spreadsheets/d/1Jo2BoXOPRh3RcWnrdzNGe2T0a2MtE5On_vgq9w_T7dc/edit" TargetMode="External" /><Relationship Id="rId371" Type="http://schemas.openxmlformats.org/officeDocument/2006/relationships/hyperlink" Target="https://docs.google.com/spreadsheets/d/1IVxDJbSSMocwEVa3jbQPI_G8rBpOhJoOyU3ZdAZAlX8/edit" TargetMode="External" /><Relationship Id="rId1015" Type="http://schemas.openxmlformats.org/officeDocument/2006/relationships/hyperlink" Target="https://docs.google.com/spreadsheets/d/1Y8FHFUAf1HRUPSxIQlxqy-CUT6o5OtMlcow7uL3iMYg/edit" TargetMode="External" /><Relationship Id="rId1222" Type="http://schemas.openxmlformats.org/officeDocument/2006/relationships/hyperlink" Target="https://docs.google.com/spreadsheets/d/1i7RzwSxGt1WGfGbv4U6-MWT8wZ4I0D7mN7G9xON4zbw/edit" TargetMode="External" /><Relationship Id="rId1667" Type="http://schemas.openxmlformats.org/officeDocument/2006/relationships/hyperlink" Target="https://docs.google.com/spreadsheets/d/1T7M2YZ8Yj7k-5HDRfMZuQnVjXiA8pgx0JLZVCILiLa8/edit" TargetMode="External" /><Relationship Id="rId469" Type="http://schemas.openxmlformats.org/officeDocument/2006/relationships/hyperlink" Target="https://docs.google.com/spreadsheets/d/1tKkWIjg7MAfQ61WpJx3h2ZROIDiYLoXhp2DRQDZcHLE/edit" TargetMode="External" /><Relationship Id="rId676" Type="http://schemas.openxmlformats.org/officeDocument/2006/relationships/hyperlink" Target="https://docs.google.com/spreadsheets/d/1YP48PoYsDYBjqSt62546h8uUQugUWqHUbjXm7uiV0uQ/edit" TargetMode="External" /><Relationship Id="rId883" Type="http://schemas.openxmlformats.org/officeDocument/2006/relationships/hyperlink" Target="https://docs.google.com/spreadsheets/d/19KHkOShSKM0QO4wlVaR60HqvihrUGsI_5fjhmQAF7Jg/edit" TargetMode="External" /><Relationship Id="rId1099" Type="http://schemas.openxmlformats.org/officeDocument/2006/relationships/hyperlink" Target="https://docs.google.com/a/moe.gov.mv/spreadsheets/d/19vktofzmb6qNjR1UA-wOnHUqgR-4JpM_yN7ZgArvA7w/edit?usp=sharing" TargetMode="External" /><Relationship Id="rId1527" Type="http://schemas.openxmlformats.org/officeDocument/2006/relationships/hyperlink" Target="https://docs.google.com/spreadsheets/d/1Ekrw-No62BN4Uphnnt3DPqFQzZJHtE1Z5upF31iNnT0/edit" TargetMode="External" /><Relationship Id="rId1734" Type="http://schemas.openxmlformats.org/officeDocument/2006/relationships/hyperlink" Target="https://docs.google.com/spreadsheets/d/1ZbpnY65LjMznZW44Wl1DyOn9kd7EXNDVJRoILc6rIss/edit" TargetMode="External" /><Relationship Id="rId26" Type="http://schemas.openxmlformats.org/officeDocument/2006/relationships/hyperlink" Target="https://docs.google.com/spreadsheets/d/1RCMrs1JW9PQZIXP91PSH0fi4bgZgv_pTmbEyLrAndCU/edit" TargetMode="External" /><Relationship Id="rId231" Type="http://schemas.openxmlformats.org/officeDocument/2006/relationships/hyperlink" Target="https://docs.google.com/spreadsheets/d/1Wno06d7RJThgupyJ2y_mDDJ96h9GVvtDMiu_TZe3exA/edit" TargetMode="External" /><Relationship Id="rId329" Type="http://schemas.openxmlformats.org/officeDocument/2006/relationships/hyperlink" Target="https://docs.google.com/spreadsheets/d/1B202IInX7yz9ls9Vi0PANUzUQBtur-oukyAjeE-u9qk/edit" TargetMode="External" /><Relationship Id="rId536" Type="http://schemas.openxmlformats.org/officeDocument/2006/relationships/hyperlink" Target="https://docs.google.com/spreadsheets/d/1W94-3sWEv-uoydLVdmwB92TMMv45ZMeHxzMd_ejlEVo/edit" TargetMode="External" /><Relationship Id="rId1166" Type="http://schemas.openxmlformats.org/officeDocument/2006/relationships/hyperlink" Target="https://docs.google.com/spreadsheets/d/1uN3z8n8x1yEw-q-ZjU83jlxH1BmmOaua8j9KYOpOjRM/edit" TargetMode="External" /><Relationship Id="rId1373" Type="http://schemas.openxmlformats.org/officeDocument/2006/relationships/hyperlink" Target="https://docs.google.com/a/moe.gov.mv/spreadsheets/d/15DupVcNqUGs3ygZoA1IHKBWj2YrAyeBdGq9sYcvVP4Q/edit?usp=sharing" TargetMode="External" /><Relationship Id="rId175" Type="http://schemas.openxmlformats.org/officeDocument/2006/relationships/hyperlink" Target="https://docs.google.com/a/moe.gov.mv/spreadsheets/d/1HdN4oztVOwPQOkfHLzW-K1I9LYUqte25Kn7raY9RR-A/edit?usp=sharing" TargetMode="External" /><Relationship Id="rId743" Type="http://schemas.openxmlformats.org/officeDocument/2006/relationships/hyperlink" Target="https://docs.google.com/spreadsheets/d/1-zRM2LHzOnTJMh7X696sZeTOgaaksWN9n4SSfulkI4k/edit?usp=sharing" TargetMode="External" /><Relationship Id="rId950" Type="http://schemas.openxmlformats.org/officeDocument/2006/relationships/hyperlink" Target="https://drive.google.com/open?id=1SYVrf5ghc1HGMtUkOzQl5zleWkxu_v4t0tlvHSRp518" TargetMode="External" /><Relationship Id="rId1026" Type="http://schemas.openxmlformats.org/officeDocument/2006/relationships/hyperlink" Target="https://docs.google.com/a/moe.gov.mv/spreadsheets/d/1Dnukb5RC97QGZ8Pqx6UXzCfhVuTEnDg6tveGpin6kdQ/edit?usp=drive_web" TargetMode="External" /><Relationship Id="rId1580" Type="http://schemas.openxmlformats.org/officeDocument/2006/relationships/hyperlink" Target="https://docs.google.com/spreadsheets/d/1-_1rv5Tupb6vn9dFIEUZzf-h1OsKQOgYungLr2lkY7c/edit" TargetMode="External" /><Relationship Id="rId1678" Type="http://schemas.openxmlformats.org/officeDocument/2006/relationships/hyperlink" Target="https://docs.google.com/spreadsheets/d/1uyfwOS_EaFneOYhpdjGVgaatUbOxyvxpr0PPwbbfcB8/edit" TargetMode="External" /><Relationship Id="rId1801" Type="http://schemas.openxmlformats.org/officeDocument/2006/relationships/hyperlink" Target="https://docs.google.com/spreadsheets/d/1AgAHEwqbjtEQo_-wZQTg-AlD7grqkg7A0qKpr38B-V0/edit?usp=sharing" TargetMode="External" /><Relationship Id="rId382" Type="http://schemas.openxmlformats.org/officeDocument/2006/relationships/hyperlink" Target="https://docs.google.com/spreadsheets/d/1E_fzLdrB7JCnbJ43REGsRndoa76pWD_O9F4biMjSHJU/edit" TargetMode="External" /><Relationship Id="rId603" Type="http://schemas.openxmlformats.org/officeDocument/2006/relationships/hyperlink" Target="https://docs.google.com/spreadsheets/d/1cFcdzdDILW_QrY0OoRiw2s1gxsm4KO0MrpRTcsVV-5c/edit" TargetMode="External" /><Relationship Id="rId687" Type="http://schemas.openxmlformats.org/officeDocument/2006/relationships/hyperlink" Target="https://docs.google.com/spreadsheets/d/1Q_5RPfEFPDmltK3_DXQ2L_22KdeJEESjjRnVXM0NIvA/edit" TargetMode="External" /><Relationship Id="rId810" Type="http://schemas.openxmlformats.org/officeDocument/2006/relationships/hyperlink" Target="https://docs.google.com/a/moe.gov.mv/spreadsheets/d/1DH_cyI3h50nHunF16r_snFiCHtFMSqkwTxIUTCf9SwI/edit?usp=sharing" TargetMode="External" /><Relationship Id="rId908" Type="http://schemas.openxmlformats.org/officeDocument/2006/relationships/hyperlink" Target="https://docs.google.com/spreadsheets/d/189odA3Xlag_EBhxGkCLBuEMsyr4qNbrvMrBrmWQObZs/edit" TargetMode="External" /><Relationship Id="rId1233" Type="http://schemas.openxmlformats.org/officeDocument/2006/relationships/hyperlink" Target="https://docs.google.com/a/moe.gov.mv/spreadsheets/d/1l2SzEWJb_zFDDRkfDwhqiDtNNKI95Q3G47e10pbhWB8/edit?usp=sharing" TargetMode="External" /><Relationship Id="rId1440" Type="http://schemas.openxmlformats.org/officeDocument/2006/relationships/hyperlink" Target="https://docs.google.com/spreadsheets/d/1xZNM9Satp7oL_QjC1Kk8iyrttUvwxUTRzPSJd2Mr61A/edit" TargetMode="External" /><Relationship Id="rId1538" Type="http://schemas.openxmlformats.org/officeDocument/2006/relationships/hyperlink" Target="https://drive.google.com/open?id=1_k7mnG0BEvg6rcyineaNLRJ7qg3OBooDl3akjQZ29dA" TargetMode="External" /><Relationship Id="rId242" Type="http://schemas.openxmlformats.org/officeDocument/2006/relationships/hyperlink" Target="https://docs.google.com/spreadsheets/d/1hzWDIrpsDVS2tIQNhP6G59FCXF6Mf-DXLwvy9E4wDMw/edit" TargetMode="External" /><Relationship Id="rId894" Type="http://schemas.openxmlformats.org/officeDocument/2006/relationships/hyperlink" Target="https://docs.google.com/a/moe.gov.mv/spreadsheets/d/1F_rxXcezohgirQ1gNEA8P8UeWa1_2l_c90xsyfXGH98/edit?usp=sharing" TargetMode="External" /><Relationship Id="rId1177" Type="http://schemas.openxmlformats.org/officeDocument/2006/relationships/hyperlink" Target="https://docs.google.com/spreadsheets/d/1iLKmGIC2SyaEKCsSJY_ARNWRY3qLy4TerHdsZ1CM0GQ/edit" TargetMode="External" /><Relationship Id="rId1300" Type="http://schemas.openxmlformats.org/officeDocument/2006/relationships/hyperlink" Target="https://docs.google.com/spreadsheets/d/1c70pbNf9QlSIbTPpFfFOnbMgjRjv-4Rp16ipjj1td-Q/edit" TargetMode="External" /><Relationship Id="rId1745" Type="http://schemas.openxmlformats.org/officeDocument/2006/relationships/hyperlink" Target="https://docs.google.com/spreadsheets/d/1n9XNZAIq946ReHucW0GPQvxjxSQYap1pIBcudnsdRMg/edit" TargetMode="External" /><Relationship Id="rId37" Type="http://schemas.openxmlformats.org/officeDocument/2006/relationships/hyperlink" Target="https://docs.google.com/spreadsheets/d/1fNrhGsNH0jTZAGMt-FJPaWPrRANLbirnMcpwReEdCqQ/edit" TargetMode="External" /><Relationship Id="rId102" Type="http://schemas.openxmlformats.org/officeDocument/2006/relationships/hyperlink" Target="https://docs.google.com/spreadsheets/d/1zmD6lWIh-KnwWYv4epjnrl0RT4yG2B0qMtZGqJ4B76g/edit" TargetMode="External" /><Relationship Id="rId547" Type="http://schemas.openxmlformats.org/officeDocument/2006/relationships/hyperlink" Target="https://docs.google.com/spreadsheets/d/1wNQSSoMAj9RDDeJgestmzI57ouURkCJh3mLBeGDmfmk/edit" TargetMode="External" /><Relationship Id="rId754" Type="http://schemas.openxmlformats.org/officeDocument/2006/relationships/hyperlink" Target="https://docs.google.com/spreadsheets/d/1w3uHhRIGrWqv1XRMaUoSk02UPwgJ50FFblVB5350RXA/edit" TargetMode="External" /><Relationship Id="rId961" Type="http://schemas.openxmlformats.org/officeDocument/2006/relationships/hyperlink" Target="https://docs.google.com/spreadsheets/d/1yIpYjo5eyu-lCInyj1x6Xd4Iylj2U7JoiXC-6-1qUbw/edit" TargetMode="External" /><Relationship Id="rId1384" Type="http://schemas.openxmlformats.org/officeDocument/2006/relationships/hyperlink" Target="https://docs.google.com/spreadsheets/d/13cNw6b6a9pzBILN7DF7Vx5k6SP0jgf5zhpH597TzKXc/edit" TargetMode="External" /><Relationship Id="rId1591" Type="http://schemas.openxmlformats.org/officeDocument/2006/relationships/hyperlink" Target="https://docs.google.com/spreadsheets/d/1wJecBObrmXB7wM5eBE6kwxBP9HX3jEjO71367_-ky0c/edit" TargetMode="External" /><Relationship Id="rId1605" Type="http://schemas.openxmlformats.org/officeDocument/2006/relationships/hyperlink" Target="https://drive.google.com/open?id=1u2pH0tjTzcKykJgjY0ltlO708fhfi0pCJBpPGLd997k" TargetMode="External" /><Relationship Id="rId1689" Type="http://schemas.openxmlformats.org/officeDocument/2006/relationships/hyperlink" Target="https://docs.google.com/spreadsheets/d/1BfzXTWiTQ7RqEnpjpjbbxKD6Il_lokXXEb9nGcqymCQ/edit" TargetMode="External" /><Relationship Id="rId1812" Type="http://schemas.openxmlformats.org/officeDocument/2006/relationships/hyperlink" Target="https://docs.google.com/spreadsheets/d/1rAbNgU4Xu7HileC_vd6fYUh_UW3HDGnHDDzFZrT6dBE/edit" TargetMode="External" /><Relationship Id="rId90" Type="http://schemas.openxmlformats.org/officeDocument/2006/relationships/hyperlink" Target="https://docs.google.com/spreadsheets/d/1kZ0BFNQ6sOjgfyKLAIaSSyBd7Cmlqy4mlLCc8skQyLs/edit" TargetMode="External" /><Relationship Id="rId186" Type="http://schemas.openxmlformats.org/officeDocument/2006/relationships/hyperlink" Target="https://docs.google.com/spreadsheets/d/1x9RjuueaYDhhdUX5DCnHWaHVXf6jWyGtXagj0bjbhUY/edit" TargetMode="External" /><Relationship Id="rId393" Type="http://schemas.openxmlformats.org/officeDocument/2006/relationships/hyperlink" Target="https://docs.google.com/a/moe.gov.mv/spreadsheets/d/1wOZB1HfoJ9E-QmZXbCBWEHL66YYLotEwxZmbCxP4F50/edit?usp=sharing" TargetMode="External" /><Relationship Id="rId407" Type="http://schemas.openxmlformats.org/officeDocument/2006/relationships/hyperlink" Target="https://docs.google.com/spreadsheets/d/1YThdmyqs1SgTWP0gSAJ5NnZPRJcqPYt3FGECGRZspes/edit" TargetMode="External" /><Relationship Id="rId614" Type="http://schemas.openxmlformats.org/officeDocument/2006/relationships/hyperlink" Target="https://docs.google.com/spreadsheets/d/1hAh0k1HKo5oZCfXS-H8CVyNe-KQkOHjrzWpUZZoP_Xo/edit" TargetMode="External" /><Relationship Id="rId821" Type="http://schemas.openxmlformats.org/officeDocument/2006/relationships/hyperlink" Target="https://docs.google.com/spreadsheets/d/1VcjjJoMAzwS60vzAZURZ6LvrxJiQfu2PqbxFgNBEEdM/edit" TargetMode="External" /><Relationship Id="rId1037" Type="http://schemas.openxmlformats.org/officeDocument/2006/relationships/hyperlink" Target="https://docs.google.com/spreadsheets/d/14gMnL1s7YPutJ2rRimd_cZlWd9J3xA7D6VLk6GKWsYk/edit" TargetMode="External" /><Relationship Id="rId1244" Type="http://schemas.openxmlformats.org/officeDocument/2006/relationships/hyperlink" Target="https://docs.google.com/spreadsheets/d/1SZWGUnMaKOGsfBrOVd8Eo8dFP6ydK3BCMRJ1kihO5y8/edit" TargetMode="External" /><Relationship Id="rId1451" Type="http://schemas.openxmlformats.org/officeDocument/2006/relationships/hyperlink" Target="https://docs.google.com/spreadsheets/d/1uel3Rjh2k46CzUJSNzzhzBA0HCqj87VsWyYZ4VCGM4E/edit" TargetMode="External" /><Relationship Id="rId253" Type="http://schemas.openxmlformats.org/officeDocument/2006/relationships/hyperlink" Target="https://docs.google.com/spreadsheets/d/1K2q50HPI-ZxuJ7Dpr2RlPhgpZmKPS9NI8yFQvKu6Cd0/edit" TargetMode="External" /><Relationship Id="rId460" Type="http://schemas.openxmlformats.org/officeDocument/2006/relationships/hyperlink" Target="https://drive.google.com/open?id=12WQpuVr3qHIqOY_pduQync37SyCR1UGJOaA9y3mSQeQ" TargetMode="External" /><Relationship Id="rId698" Type="http://schemas.openxmlformats.org/officeDocument/2006/relationships/hyperlink" Target="https://docs.google.com/spreadsheets/d/1XWfTljolPHN4CRMBplPpEcChiR3yHGc-aNMvh_8t-qo/edit" TargetMode="External" /><Relationship Id="rId919" Type="http://schemas.openxmlformats.org/officeDocument/2006/relationships/hyperlink" Target="https://docs.google.com/spreadsheets/d/128xdKdrXhN-s_5-XKNlaN9-Yg3QUh5nPVtbK2UU7c8I/edit" TargetMode="External" /><Relationship Id="rId1090" Type="http://schemas.openxmlformats.org/officeDocument/2006/relationships/hyperlink" Target="https://docs.google.com/a/moe.gov.mv/spreadsheets/d/1rhsVXC5aSMlXlXSovkK9dG3imW4pLJuhhA5luNeraUk/edit?usp=sharing" TargetMode="External" /><Relationship Id="rId1104" Type="http://schemas.openxmlformats.org/officeDocument/2006/relationships/hyperlink" Target="https://docs.google.com/spreadsheets/d/1kCYKqu4UdYGcyjTJm3bXivmugT3lPj2MjTXt4pWyPJw/edit" TargetMode="External" /><Relationship Id="rId1311" Type="http://schemas.openxmlformats.org/officeDocument/2006/relationships/hyperlink" Target="https://docs.google.com/spreadsheets/d/1noX2a0dTsTXIP_bPTlto-IGxr67Qrg4YQ8LlkizDeic/edit" TargetMode="External" /><Relationship Id="rId1549" Type="http://schemas.openxmlformats.org/officeDocument/2006/relationships/hyperlink" Target="https://docs.google.com/spreadsheets/d/1lVycPvsBIbPfGXSB9p7eifCCUkYX93K3KWq7BDvbSmk/edit" TargetMode="External" /><Relationship Id="rId1756" Type="http://schemas.openxmlformats.org/officeDocument/2006/relationships/hyperlink" Target="https://drive.google.com/open?id=1nldKMtBnLh2sDk3VLcZg3IOkxd_Vl6tAJ3uNbSrTxw0" TargetMode="External" /><Relationship Id="rId48" Type="http://schemas.openxmlformats.org/officeDocument/2006/relationships/hyperlink" Target="https://docs.google.com/spreadsheets/d/1m930OaCOL3UDh-ed2WvzNAoBF23KXzegYdAr8cPoZ-A/edit" TargetMode="External" /><Relationship Id="rId113" Type="http://schemas.openxmlformats.org/officeDocument/2006/relationships/hyperlink" Target="https://docs.google.com/spreadsheets/d/1NckuPK-7u5GcpTAZEVT15kulh92-wkLfp3xc0atRNHE/edit" TargetMode="External" /><Relationship Id="rId320" Type="http://schemas.openxmlformats.org/officeDocument/2006/relationships/hyperlink" Target="https://docs.google.com/spreadsheets/d/1bakyfbqrNOpMO23NFRuTf5AeLtavnS6EanShZ85DqJk/edit" TargetMode="External" /><Relationship Id="rId558" Type="http://schemas.openxmlformats.org/officeDocument/2006/relationships/hyperlink" Target="https://docs.google.com/spreadsheets/d/1xF5K9e6seSkrC5rfNKk2GeJvDCT-3L6fgfanBtGZXRQ/edit" TargetMode="External" /><Relationship Id="rId765" Type="http://schemas.openxmlformats.org/officeDocument/2006/relationships/hyperlink" Target="https://docs.google.com/spreadsheets/d/1b0ZdQOQIUuepIEfa1_9vn90X-1C4QHO31zyhr4eH9os/edit" TargetMode="External" /><Relationship Id="rId972" Type="http://schemas.openxmlformats.org/officeDocument/2006/relationships/hyperlink" Target="https://docs.google.com/spreadsheets/d/18Ay0lSLHYthnBmggIdzlx4micbfXIdiWFvY6l_H-xd4/edit" TargetMode="External" /><Relationship Id="rId1188" Type="http://schemas.openxmlformats.org/officeDocument/2006/relationships/hyperlink" Target="https://docs.google.com/spreadsheets/d/1TEHhXNGrmTpugL1KKBfsgBHNN-2dKGmAeTxA3MISYXI/edit" TargetMode="External" /><Relationship Id="rId1395" Type="http://schemas.openxmlformats.org/officeDocument/2006/relationships/hyperlink" Target="https://docs.google.com/spreadsheets/d/1rP7GIBGHRJk4lLl4oYv9p_TjaFqsCRb4VqmuWrkpcAk/edit" TargetMode="External" /><Relationship Id="rId1409" Type="http://schemas.openxmlformats.org/officeDocument/2006/relationships/hyperlink" Target="https://docs.google.com/a/moe.gov.mv/spreadsheets/d/1NjAvZVGPqQ4MI0Zfo9uFVDsf4Ya51t_YJfMFfFnsPyc/edit?usp=sharing" TargetMode="External" /><Relationship Id="rId1616" Type="http://schemas.openxmlformats.org/officeDocument/2006/relationships/hyperlink" Target="https://docs.google.com/spreadsheets/d/1EW7LCzDtDjmjSGVwaAr4GOPTdI14imtwiTdDD3psZH8/edit" TargetMode="External" /><Relationship Id="rId1823" Type="http://schemas.openxmlformats.org/officeDocument/2006/relationships/hyperlink" Target="https://docs.google.com/spreadsheets/d/1ZxhJ0c-HZNQtalCxFAbw1h1_3vP0uhAp7JdKE_MYWzY/edit" TargetMode="External" /><Relationship Id="rId197" Type="http://schemas.openxmlformats.org/officeDocument/2006/relationships/hyperlink" Target="https://docs.google.com/spreadsheets/d/1hN6anqQTGFZeDpalZDIi5ShT0jdgW4KLlUDdeJRGyU0/edit" TargetMode="External" /><Relationship Id="rId418" Type="http://schemas.openxmlformats.org/officeDocument/2006/relationships/hyperlink" Target="https://docs.google.com/spreadsheets/d/1GZthz3_doI0vx4prtSl47IEHVnFpyatD4bEPvDVfxAM/edit" TargetMode="External" /><Relationship Id="rId625" Type="http://schemas.openxmlformats.org/officeDocument/2006/relationships/hyperlink" Target="https://docs.google.com/a/moe.gov.mv/spreadsheets/d/16auiQOGZRpi7Gg99KLRAn3Mo93kDUI3O_6Hnz2SyRbU/edit?usp=sharing" TargetMode="External" /><Relationship Id="rId832" Type="http://schemas.openxmlformats.org/officeDocument/2006/relationships/hyperlink" Target="https://docs.google.com/spreadsheets/d/1I9wOWFC5m_QEBgMapymzc7PZ3CWyYANYs6jkZey8I1o/edit" TargetMode="External" /><Relationship Id="rId1048" Type="http://schemas.openxmlformats.org/officeDocument/2006/relationships/hyperlink" Target="https://docs.google.com/spreadsheets/d/1bxFYZFP3G3xQ_4UK3jd1PLSNiqlx_R9TX9clCdDX_Pc/edit" TargetMode="External" /><Relationship Id="rId1255" Type="http://schemas.openxmlformats.org/officeDocument/2006/relationships/hyperlink" Target="https://docs.google.com/spreadsheets/d/1D8w4_FZvTnXTVnit9KnErIK5SK5J1DFt2gZKJa6L3BY/edit" TargetMode="External" /><Relationship Id="rId1462" Type="http://schemas.openxmlformats.org/officeDocument/2006/relationships/hyperlink" Target="https://docs.google.com/spreadsheets/d/1kdW7AvGyxAlCeFdUmrUApTWz-MgBJcx_5gxXFOX41Eg/edit" TargetMode="External" /><Relationship Id="rId264" Type="http://schemas.openxmlformats.org/officeDocument/2006/relationships/hyperlink" Target="https://docs.google.com/spreadsheets/d/1RYd5V0wTmQS42F16acRUk6VTmUwi22obc0uYbir-cuM/edit" TargetMode="External" /><Relationship Id="rId471" Type="http://schemas.openxmlformats.org/officeDocument/2006/relationships/hyperlink" Target="https://docs.google.com/spreadsheets/d/138avEMhDbMkM5UKifzC3CZUY3NQJOqK1FVBSf7sCP2Q/edit" TargetMode="External" /><Relationship Id="rId1115" Type="http://schemas.openxmlformats.org/officeDocument/2006/relationships/hyperlink" Target="https://docs.google.com/spreadsheets/d/1V3SAzThb1n7nWD6Fwu85XOFO0HIBnelYa3G4SpjPeUg/edit" TargetMode="External" /><Relationship Id="rId1322" Type="http://schemas.openxmlformats.org/officeDocument/2006/relationships/hyperlink" Target="https://docs.google.com/spreadsheets/d/1OoT5RSbq2ZwbvzxiDlJHqxjjvG0jyhxMa0DmOX4a36Q/edit" TargetMode="External" /><Relationship Id="rId1767" Type="http://schemas.openxmlformats.org/officeDocument/2006/relationships/hyperlink" Target="https://docs.google.com/spreadsheets/d/1WRzPO6MwEiCpCT7ig6lxT16q8H9IKoA7-7cGv_dkVCc/edit" TargetMode="External" /><Relationship Id="rId59" Type="http://schemas.openxmlformats.org/officeDocument/2006/relationships/hyperlink" Target="https://docs.google.com/spreadsheets/d/1nRzmNU7EtPLf8FWOQ2I3D3_dCocoCxmdn6By1_25cdo/edit" TargetMode="External" /><Relationship Id="rId124" Type="http://schemas.openxmlformats.org/officeDocument/2006/relationships/hyperlink" Target="https://drive.google.com/open?id=0B-30y4lMncAaOHlXalZFLXBJbmc" TargetMode="External" /><Relationship Id="rId569" Type="http://schemas.openxmlformats.org/officeDocument/2006/relationships/hyperlink" Target="https://docs.google.com/spreadsheets/d/1bRxJvuxMZpENBhYgsgihD_rkgaS381IRR9Dvcn3RrRI/edit" TargetMode="External" /><Relationship Id="rId776" Type="http://schemas.openxmlformats.org/officeDocument/2006/relationships/hyperlink" Target="https://docs.google.com/spreadsheets/d/1B__i5H3g2HVHx8yp5lAVVC5JL2_bTNalmL6fhY4oFfo/edit" TargetMode="External" /><Relationship Id="rId983" Type="http://schemas.openxmlformats.org/officeDocument/2006/relationships/hyperlink" Target="https://docs.google.com/spreadsheets/d/11uAO67JVCnc_8OKi_xL3d86K6VxDK8fADILnhgs5k_E/edit" TargetMode="External" /><Relationship Id="rId1199" Type="http://schemas.openxmlformats.org/officeDocument/2006/relationships/hyperlink" Target="https://docs.google.com/spreadsheets/d/1Ux0__xywblLQKmwEpFa50lhcXXZMo6AKcVhKhZ2QOLY/edit" TargetMode="External" /><Relationship Id="rId1627" Type="http://schemas.openxmlformats.org/officeDocument/2006/relationships/hyperlink" Target="https://docs.google.com/spreadsheets/d/1aA62-mq9J1S0eQAG2VKzT2fpSpVldtqZxKo30swhEeY/edit" TargetMode="External" /><Relationship Id="rId1834" Type="http://schemas.openxmlformats.org/officeDocument/2006/relationships/hyperlink" Target="https://docs.google.com/spreadsheets/d/1lhA8R_zF2Ey0Qk5QvYAYRQDVUI4ev_dMuIogefSZZMs/edit" TargetMode="External" /><Relationship Id="rId331" Type="http://schemas.openxmlformats.org/officeDocument/2006/relationships/hyperlink" Target="https://docs.google.com/spreadsheets/d/111e3Fi0oIv0NdIV-Dv15n5VkwODdVEJpNxN3khq-ldU/edit" TargetMode="External" /><Relationship Id="rId429" Type="http://schemas.openxmlformats.org/officeDocument/2006/relationships/hyperlink" Target="https://docs.google.com/a/moe.gov.mv/spreadsheets/d/1n3NB9yiZymHxVAw5vKxV1JX-27gM44UK2wiTdyhwX8I/edit?usp=sharing" TargetMode="External" /><Relationship Id="rId636" Type="http://schemas.openxmlformats.org/officeDocument/2006/relationships/hyperlink" Target="https://docs.google.com/spreadsheets/d/1q8tQUQr4TEX0O3H4Bo2WGML8vhhERlojJJQ8YkIACkk/edit" TargetMode="External" /><Relationship Id="rId1059" Type="http://schemas.openxmlformats.org/officeDocument/2006/relationships/hyperlink" Target="https://docs.google.com/spreadsheets/d/1ZE8qxXaJIopcf4Fktcy715gM10H9fCqU-Zrjwdxu9FU/edit" TargetMode="External" /><Relationship Id="rId1266" Type="http://schemas.openxmlformats.org/officeDocument/2006/relationships/hyperlink" Target="https://drive.google.com/open?id=15IgLRdmY6vVvbLfPeEDeAv9nuMkCMGpS2RNNNplyhVg" TargetMode="External" /><Relationship Id="rId1473" Type="http://schemas.openxmlformats.org/officeDocument/2006/relationships/hyperlink" Target="https://docs.google.com/spreadsheets/d/1-J2ZpAkle9eG6C67j3RQZk9fRcfBjDYg83Q5Rl7Dv1g/edit" TargetMode="External" /><Relationship Id="rId843" Type="http://schemas.openxmlformats.org/officeDocument/2006/relationships/hyperlink" Target="https://docs.google.com/spreadsheets/d/1qfpeqlkRJPGh_wteFjBwGjdKgEQQmjY9r8lTCmM7TfQ/edit" TargetMode="External" /><Relationship Id="rId1126" Type="http://schemas.openxmlformats.org/officeDocument/2006/relationships/hyperlink" Target="https://docs.google.com/a/moe.gov.mv/spreadsheets/d/1SqW9KjYVm_qdnXgeAmzUIJuZxHxtM4-VfvQacGjzE0E/edit?usp=sharing" TargetMode="External" /><Relationship Id="rId1680" Type="http://schemas.openxmlformats.org/officeDocument/2006/relationships/hyperlink" Target="https://drive.google.com/open?id=12AVzdG2LSBqkdgodn8POcw1s0kJDlK1D76tZK3mL34o" TargetMode="External" /><Relationship Id="rId1778" Type="http://schemas.openxmlformats.org/officeDocument/2006/relationships/hyperlink" Target="https://docs.google.com/spreadsheets/d/1B8VIScIwsdiXqGk_9mPC1m4UUZs-VX4oU0ykP80GPQ4/edit?ts=575f9e51" TargetMode="External" /><Relationship Id="rId275" Type="http://schemas.openxmlformats.org/officeDocument/2006/relationships/hyperlink" Target="https://docs.google.com/spreadsheets/d/1W1X3cf2APww_4xOP7-qB2Qs6u1S5Kxrik75TWTJQqoM/edit" TargetMode="External" /><Relationship Id="rId482" Type="http://schemas.openxmlformats.org/officeDocument/2006/relationships/hyperlink" Target="https://docs.google.com/spreadsheets/d/1uBht4nbtd9UvSrpNyDmUmhmp4JaMl6MGl_69o_wcKF8/edit" TargetMode="External" /><Relationship Id="rId703" Type="http://schemas.openxmlformats.org/officeDocument/2006/relationships/hyperlink" Target="https://docs.google.com/spreadsheets/d/1KwggXMR9D-fhCNgZ00ARJvk-zGMGg_zBPoAaLqccQNM/edit" TargetMode="External" /><Relationship Id="rId910" Type="http://schemas.openxmlformats.org/officeDocument/2006/relationships/hyperlink" Target="https://drive.google.com/open?id=1ZfEvrkdkcjZeVGG1eXv4zwRkU73KWt6wdFMUtBbN8AM" TargetMode="External" /><Relationship Id="rId1333" Type="http://schemas.openxmlformats.org/officeDocument/2006/relationships/hyperlink" Target="https://docs.google.com/spreadsheets/d/1g47xpfLfFj6ZPwYc8IBV0r4WY7BVpSUCk766rdBUMUs/edit" TargetMode="External" /><Relationship Id="rId1540" Type="http://schemas.openxmlformats.org/officeDocument/2006/relationships/hyperlink" Target="https://docs.google.com/spreadsheets/d/1j56Elxk5Tkf6Dph-70kF6q2MpmVy5J44-oY_Z_AXQoY/edit" TargetMode="External" /><Relationship Id="rId1638" Type="http://schemas.openxmlformats.org/officeDocument/2006/relationships/hyperlink" Target="https://drive.google.com/open?id=0B1C9a8W8NODMaVJQS01pcDh1amc" TargetMode="External" /><Relationship Id="rId135" Type="http://schemas.openxmlformats.org/officeDocument/2006/relationships/hyperlink" Target="https://drive.google.com/open?id=0B8p9iSwHDVRgM0NCMEJLLVJ0c3M" TargetMode="External" /><Relationship Id="rId342" Type="http://schemas.openxmlformats.org/officeDocument/2006/relationships/hyperlink" Target="https://docs.google.com/spreadsheets/d/1bnb9XNWzXdmYYXIl-ctGwDgsKEFL84DJ9rlqMxnAs7I/edit" TargetMode="External" /><Relationship Id="rId787" Type="http://schemas.openxmlformats.org/officeDocument/2006/relationships/hyperlink" Target="https://docs.google.com/spreadsheets/d/1tGcTmvAGgA8LV096UmFskEG_5YB7U3JR77zPfQBTEZk/edit" TargetMode="External" /><Relationship Id="rId994" Type="http://schemas.openxmlformats.org/officeDocument/2006/relationships/hyperlink" Target="https://docs.google.com/spreadsheets/d/1u9DyO_6p-9kWT0w9B7ABFz95wLkySDfSnYEtVgnfTpM/edit" TargetMode="External" /><Relationship Id="rId1400" Type="http://schemas.openxmlformats.org/officeDocument/2006/relationships/hyperlink" Target="https://docs.google.com/a/moe.gov.mv/spreadsheets/d/171DviDw1KnGvvaaHQo3buODPeSe0ZnJSqPmziET0Bz0/edit?usp=sharing" TargetMode="External" /><Relationship Id="rId1845" Type="http://schemas.openxmlformats.org/officeDocument/2006/relationships/hyperlink" Target="https://docs.google.com/spreadsheets/d/1Eq0pu_NU_mAebOV6l9gaCE-X1NYTPizhq5XU4bfJMpI/edit" TargetMode="External" /><Relationship Id="rId202" Type="http://schemas.openxmlformats.org/officeDocument/2006/relationships/hyperlink" Target="https://drive.google.com/drive/folders/0BwioKOQTTTYXQVpnWFV5dXAwVzg" TargetMode="External" /><Relationship Id="rId647" Type="http://schemas.openxmlformats.org/officeDocument/2006/relationships/hyperlink" Target="https://docs.google.com/spreadsheets/d/129IqnZBKId4iWSc6U7Jthew1ot4hpiBuBNr7vPZ539I/edit" TargetMode="External" /><Relationship Id="rId854" Type="http://schemas.openxmlformats.org/officeDocument/2006/relationships/hyperlink" Target="https://docs.google.com/spreadsheets/d/1YJZwPSuDVFvwSZXP7Dwl0qtL4RNcGR2j6KPdEYynEys/edit" TargetMode="External" /><Relationship Id="rId1277" Type="http://schemas.openxmlformats.org/officeDocument/2006/relationships/hyperlink" Target="https://docs.google.com/spreadsheets/d/1Frux_Qjrsh62WiNd0zTdoWKU5M7GskafQ3hzKPBLngk/edit" TargetMode="External" /><Relationship Id="rId1484" Type="http://schemas.openxmlformats.org/officeDocument/2006/relationships/hyperlink" Target="https://drive.google.com/open?id=1Lpcl--2tf81FtcD_LNeZnl_vaCVEq9neZJwpitK14-I" TargetMode="External" /><Relationship Id="rId1691" Type="http://schemas.openxmlformats.org/officeDocument/2006/relationships/hyperlink" Target="https://docs.google.com/spreadsheets/d/1ATmqYjFG8ooR2NzwFZKjja6wSzzGMdepslqNIpdfG9o/edit" TargetMode="External" /><Relationship Id="rId1705" Type="http://schemas.openxmlformats.org/officeDocument/2006/relationships/hyperlink" Target="https://docs.google.com/spreadsheets/d/1oIbBRueCatzi08niWZy_GXAQ1D5KP3LWtTdiYyBPMYQ/edit" TargetMode="External" /><Relationship Id="rId286" Type="http://schemas.openxmlformats.org/officeDocument/2006/relationships/hyperlink" Target="https://docs.google.com/spreadsheets/d/1LbAYXzv5YiLzC_S83PoWN0h7WojNlRrydo7OCycE3xc/edit" TargetMode="External" /><Relationship Id="rId493" Type="http://schemas.openxmlformats.org/officeDocument/2006/relationships/hyperlink" Target="https://docs.google.com/spreadsheets/d/1jS-txEgo0BpxQE2aL85dSLr9jHOJ3DEnqAHv2Ewboes/edit" TargetMode="External" /><Relationship Id="rId507" Type="http://schemas.openxmlformats.org/officeDocument/2006/relationships/hyperlink" Target="https://docs.google.com/spreadsheets/d/1DfopKp6X_Ekj1Vy4aUhSWA_XXCaCjg0zpnteVrwoY1k/edit" TargetMode="External" /><Relationship Id="rId714" Type="http://schemas.openxmlformats.org/officeDocument/2006/relationships/hyperlink" Target="https://docs.google.com/spreadsheets/d/1ZQq2Eus-G2UucYia2IIg_UNMy33dzi6-yfwP88LnfhY/edit" TargetMode="External" /><Relationship Id="rId921" Type="http://schemas.openxmlformats.org/officeDocument/2006/relationships/hyperlink" Target="https://docs.google.com/spreadsheets/d/1OsK3MbFN4d5nJicBJ5a8kDwpKH5SxhwLfkj1pNYXn34/edit" TargetMode="External" /><Relationship Id="rId1137" Type="http://schemas.openxmlformats.org/officeDocument/2006/relationships/hyperlink" Target="https://docs.google.com/spreadsheets/d/12YgEQnn41wREhBgSyqUYc-bh907h8YwdRESrYnwaM6g/edit" TargetMode="External" /><Relationship Id="rId1344" Type="http://schemas.openxmlformats.org/officeDocument/2006/relationships/hyperlink" Target="https://docs.google.com/spreadsheets/d/1qzPwNO4e1Wbq1Qf8jsny9awtMVH1oOIoMTmdu57yYSM/edit" TargetMode="External" /><Relationship Id="rId1551" Type="http://schemas.openxmlformats.org/officeDocument/2006/relationships/hyperlink" Target="https://docs.google.com/spreadsheets/d/15_91B83gF1kiJ_7QNWn9JiGj6Fum-NRl1Qc-JJhcbh4/edit" TargetMode="External" /><Relationship Id="rId1789" Type="http://schemas.openxmlformats.org/officeDocument/2006/relationships/hyperlink" Target="https://docs.google.com/a/moe.gov.mv/spreadsheets/d/1LteP-1Qf3g2ybGZwkgcxk9vReyAgsS25NuKSWY8LTFU/edit?usp=sharing" TargetMode="External" /><Relationship Id="rId50" Type="http://schemas.openxmlformats.org/officeDocument/2006/relationships/hyperlink" Target="https://docs.google.com/spreadsheets/d/1QVE_EaA8xS-GO4e1DmkS8CthS5g35wIKNrRJKkOkTNk/edit" TargetMode="External" /><Relationship Id="rId146" Type="http://schemas.openxmlformats.org/officeDocument/2006/relationships/hyperlink" Target="https://drive.google.com/open?id=18T3bY_p_4fDGVhu4UYWE4A2hi6AqassAZENRDuF5zOU" TargetMode="External" /><Relationship Id="rId353" Type="http://schemas.openxmlformats.org/officeDocument/2006/relationships/hyperlink" Target="https://drive.google.com/open?id=13qaRSZhyGGsVnoWhtzbJ2aVaY6Pw2RJ8-ryEL-1ExKI" TargetMode="External" /><Relationship Id="rId560" Type="http://schemas.openxmlformats.org/officeDocument/2006/relationships/hyperlink" Target="https://docs.google.com/spreadsheets/d/1jNT0G82i_L6htIibyXrfl2c7XmAU0od-Arnb1iaTsBU/edit" TargetMode="External" /><Relationship Id="rId798" Type="http://schemas.openxmlformats.org/officeDocument/2006/relationships/hyperlink" Target="https://docs.google.com/spreadsheets/d/1M2DUUrWPU363n1y3u-WgBzqtS430VPCr4unF4o1X-2s/edit?usp=sharing" TargetMode="External" /><Relationship Id="rId1190" Type="http://schemas.openxmlformats.org/officeDocument/2006/relationships/hyperlink" Target="https://docs.google.com/spreadsheets/d/1ODGfM7LBXztC1-LjhzMnFw91-VVU3cupxyYYrzop3L8/edit" TargetMode="External" /><Relationship Id="rId1204" Type="http://schemas.openxmlformats.org/officeDocument/2006/relationships/hyperlink" Target="https://docs.google.com/a/moe.gov.mv/spreadsheets/d/1RndU7YA0dpG8Bxh01BklDMREpSgeiHLszugTu-KTa7E/edit?usp=sharing" TargetMode="External" /><Relationship Id="rId1411" Type="http://schemas.openxmlformats.org/officeDocument/2006/relationships/hyperlink" Target="https://docs.google.com/spreadsheets/d/183FxQ8y4iylF4FqsnHvBJuIJZ-wu2z0MSxnYldLJWJM/edit" TargetMode="External" /><Relationship Id="rId1649" Type="http://schemas.openxmlformats.org/officeDocument/2006/relationships/hyperlink" Target="https://docs.google.com/spreadsheets/d/1_F-vFjlGF9E7twOdgShwwv_vxfWejKDOQPpLT_mLyJk/edit" TargetMode="External" /><Relationship Id="rId213" Type="http://schemas.openxmlformats.org/officeDocument/2006/relationships/hyperlink" Target="https://drive.google.com/open?id=1qpiAXBt7-vvBsR8v10BRky1SWpoEZaPB64r_jTB2jMk" TargetMode="External" /><Relationship Id="rId420" Type="http://schemas.openxmlformats.org/officeDocument/2006/relationships/hyperlink" Target="https://docs.google.com/a/moe.gov.mv/spreadsheets/d/1k2DfKxR3CPVWOHv7SPHaELOmt1GPi54Nav8-086V2ME/edit?usp=sharing" TargetMode="External" /><Relationship Id="rId658" Type="http://schemas.openxmlformats.org/officeDocument/2006/relationships/hyperlink" Target="https://docs.google.com/spreadsheets/d/1h-aP1w0yQLixjfwfM9K_wolgLdAvOeugKEO6bApWtVQ/edit" TargetMode="External" /><Relationship Id="rId865" Type="http://schemas.openxmlformats.org/officeDocument/2006/relationships/hyperlink" Target="https://drive.google.com/open?id=1Q0ObboCSx_o9lqmalkaeW5ycM3A6inqhHPe2dnVyNy8" TargetMode="External" /><Relationship Id="rId1050" Type="http://schemas.openxmlformats.org/officeDocument/2006/relationships/hyperlink" Target="https://docs.google.com/spreadsheets/d/15ht9tZbPiZlIi20bzIqzVTRePBXNfTBNVHk7uYpN7ek/edit" TargetMode="External" /><Relationship Id="rId1288" Type="http://schemas.openxmlformats.org/officeDocument/2006/relationships/hyperlink" Target="https://docs.google.com/a/moe.gov.mv/spreadsheets/d/1TW7eMiEK2bYQvUV8QTqABA2zOV3v1oxEzUdUfmxQz_0/edit?usp=sharing" TargetMode="External" /><Relationship Id="rId1495" Type="http://schemas.openxmlformats.org/officeDocument/2006/relationships/hyperlink" Target="https://docs.google.com/a/moe.gov.mv/spreadsheets/d/1-UiPzcWO_Gkw2kd6KjFtbBAruG6fGhbzWQBwnXuUhr8/edit?usp=sharing" TargetMode="External" /><Relationship Id="rId1509" Type="http://schemas.openxmlformats.org/officeDocument/2006/relationships/hyperlink" Target="https://docs.google.com/spreadsheets/d/1qrnQm-VzsLByidluf6Unqg4CFJ4nGle6JmVw41Kf1UI/edit" TargetMode="External" /><Relationship Id="rId1716" Type="http://schemas.openxmlformats.org/officeDocument/2006/relationships/hyperlink" Target="https://docs.google.com/spreadsheets/d/1_cNNqh6XrSjRhy7LOIid-K6azyXNRo9Rcv_V8hJIfiU/edit" TargetMode="External" /><Relationship Id="rId297" Type="http://schemas.openxmlformats.org/officeDocument/2006/relationships/hyperlink" Target="https://docs.google.com/spreadsheets/d/1jryGs5leKeVvkxIo40JW3i2Zed2eE6KptL8mPlUF6pM/edit" TargetMode="External" /><Relationship Id="rId518" Type="http://schemas.openxmlformats.org/officeDocument/2006/relationships/hyperlink" Target="https://docs.google.com/spreadsheets/d/1o7xB5HPoKYhgYIT5CyKkum6WWDnOFns05CFlDppvmRY/edit" TargetMode="External" /><Relationship Id="rId725" Type="http://schemas.openxmlformats.org/officeDocument/2006/relationships/hyperlink" Target="https://docs.google.com/spreadsheets/d/1WgbwZVmMeXvbgNtNugqdRpEE_Bmu-YftoVrg0LCSdMA/edit" TargetMode="External" /><Relationship Id="rId932" Type="http://schemas.openxmlformats.org/officeDocument/2006/relationships/hyperlink" Target="https://docs.google.com/spreadsheets/d/130P3gjTd19evRgnU9HUZFai5qJ8YFRmIRJqtsiRaf64/edit" TargetMode="External" /><Relationship Id="rId1148" Type="http://schemas.openxmlformats.org/officeDocument/2006/relationships/hyperlink" Target="https://docs.google.com/spreadsheets/d/1ajpN7gjSc7YwQEbQ1PQplmFOWmKWc0m8Eb8Wohm_ehE/edit" TargetMode="External" /><Relationship Id="rId1355" Type="http://schemas.openxmlformats.org/officeDocument/2006/relationships/hyperlink" Target="https://docs.google.com/spreadsheets/d/1Zuq4GvdJROwG_1_IcCPPOwPG1L8CElEIna9ZRjhAmBQ/edit" TargetMode="External" /><Relationship Id="rId1562" Type="http://schemas.openxmlformats.org/officeDocument/2006/relationships/hyperlink" Target="https://docs.google.com/spreadsheets/d/1Ru6VEvNmzX2RxE45VcmJp0pBDHdYUgYLrY1f1Clk8yk/edit" TargetMode="External" /><Relationship Id="rId157" Type="http://schemas.openxmlformats.org/officeDocument/2006/relationships/hyperlink" Target="https://docs.google.com/spreadsheets/d/1m8vKFvf5KaEsQypYzAAIxUD1Ys3uzt4OCiuA_-dc7AI/edit" TargetMode="External" /><Relationship Id="rId364" Type="http://schemas.openxmlformats.org/officeDocument/2006/relationships/hyperlink" Target="https://docs.google.com/spreadsheets/d/14pes2ryiJRBJOsKV5Vh0z7yyPAvfHrffV8m7MoV4oWw/edit" TargetMode="External" /><Relationship Id="rId1008" Type="http://schemas.openxmlformats.org/officeDocument/2006/relationships/hyperlink" Target="https://docs.google.com/spreadsheets/d/1dscTNW9nPXDrv3Gpb5vm45JZqgy7ypLMBHubQ45LN9A/edit" TargetMode="External" /><Relationship Id="rId1215" Type="http://schemas.openxmlformats.org/officeDocument/2006/relationships/hyperlink" Target="https://docs.google.com/spreadsheets/d/11eod2AiKGI0F_tYywdoWhPR7EZRl0m2qeMcOxGdND6w/edit" TargetMode="External" /><Relationship Id="rId1422" Type="http://schemas.openxmlformats.org/officeDocument/2006/relationships/hyperlink" Target="https://docs.google.com/spreadsheets/d/1kM932QwTjw-VBYIIYLrNdc8PoZ1-BsgObe0Z_8jJlS8/edit" TargetMode="External" /><Relationship Id="rId61" Type="http://schemas.openxmlformats.org/officeDocument/2006/relationships/hyperlink" Target="https://drive.google.com/open?id=19rXIxwbDFeshOvW_eHdvhY1uiesD2yW0i3DITvKhNO8" TargetMode="External" /><Relationship Id="rId571" Type="http://schemas.openxmlformats.org/officeDocument/2006/relationships/hyperlink" Target="https://docs.google.com/spreadsheets/d/11kFfWSoSsMpeTZ5AwDTuVTJYFgQIuKqPwHSApYPLwZM/edit" TargetMode="External" /><Relationship Id="rId669" Type="http://schemas.openxmlformats.org/officeDocument/2006/relationships/hyperlink" Target="https://docs.google.com/spreadsheets/d/12FdUWw6GUFbUbXueLZy32aZpXV5SirFcNvpUT6ULNgE/edit" TargetMode="External" /><Relationship Id="rId876" Type="http://schemas.openxmlformats.org/officeDocument/2006/relationships/hyperlink" Target="https://docs.google.com/a/moe.gov.mv/spreadsheets/d/1k_AcPDKnWnz9vsX_RfRVUSp3lNKXvqge4Ovk6uTHRf8/edit?usp=sharing" TargetMode="External" /><Relationship Id="rId1299" Type="http://schemas.openxmlformats.org/officeDocument/2006/relationships/hyperlink" Target="https://docs.google.com/spreadsheets/d/1S-TuP9NvtXpw9ZZewDoyki2KZ6Kr4MX2W0_R9KyRC7U/edit" TargetMode="External" /><Relationship Id="rId1727" Type="http://schemas.openxmlformats.org/officeDocument/2006/relationships/hyperlink" Target="https://docs.google.com/spreadsheets/d/1jyhOnlZzcXA2XpLFGmi4YS_xQvCkLehZsVWpgALqtaQ/edit" TargetMode="External" /><Relationship Id="rId19" Type="http://schemas.openxmlformats.org/officeDocument/2006/relationships/hyperlink" Target="https://drive.google.com/open?id=1_yPWwt_BR77Ao7aJyJyx6pM73954dmAo2MsJT1o7wys" TargetMode="External" /><Relationship Id="rId224" Type="http://schemas.openxmlformats.org/officeDocument/2006/relationships/hyperlink" Target="https://docs.google.com/spreadsheets/d/1qaVc8NCTKQM3fdN4sU9e-8EEtOZVcfYDOhAlhbQZ1pI/edit" TargetMode="External" /><Relationship Id="rId431" Type="http://schemas.openxmlformats.org/officeDocument/2006/relationships/hyperlink" Target="https://docs.google.com/spreadsheets/d/1Nwi60uvHTgAJtBAqE3of5HJdaHdyG-f_ig0nO_lFeFM/edit" TargetMode="External" /><Relationship Id="rId529" Type="http://schemas.openxmlformats.org/officeDocument/2006/relationships/hyperlink" Target="https://drive.google.com/open?id=1OnCPVqMD-17mS9QD27xE48IKq0WoO6Aut8ZoYL_qJpo" TargetMode="External" /><Relationship Id="rId736" Type="http://schemas.openxmlformats.org/officeDocument/2006/relationships/hyperlink" Target="https://docs.google.com/a/moe.gov.mv/spreadsheets/d/1PqwU2HvBacvcNiT2Po-rFHhWAICXYvYv2rfCc7yJils/edit?usp=sharing" TargetMode="External" /><Relationship Id="rId1061" Type="http://schemas.openxmlformats.org/officeDocument/2006/relationships/hyperlink" Target="https://drive.google.com/open?id=1L7nuziR220cAGojBOtlUI78IpuOPrnF9fyNZLRFqwAc" TargetMode="External" /><Relationship Id="rId1159" Type="http://schemas.openxmlformats.org/officeDocument/2006/relationships/hyperlink" Target="https://docs.google.com/spreadsheets/d/1PU5xQqymG2VSrthnCkRPM_Mjjm-COQIm8smDywqKR_g/edit" TargetMode="External" /><Relationship Id="rId1366" Type="http://schemas.openxmlformats.org/officeDocument/2006/relationships/hyperlink" Target="https://docs.google.com/spreadsheets/d/1mkFNqOEsnRaFbC-2MFOfLvtQNygpRYwwQxXv1anUENM/edit" TargetMode="External" /><Relationship Id="rId168" Type="http://schemas.openxmlformats.org/officeDocument/2006/relationships/hyperlink" Target="https://docs.google.com/spreadsheets/d/18YObcy9wgcz3gS2m6hoNKt9yMQyw0AufZ7DCzh0edFk/edit" TargetMode="External" /><Relationship Id="rId943" Type="http://schemas.openxmlformats.org/officeDocument/2006/relationships/hyperlink" Target="https://docs.google.com/a/moe.gov.mv/spreadsheets/d/1-xg-BXO1sMKoVWL9uwzZkQN0Q6Zag-bCzZwCabQeosw/edit?usp=sharing" TargetMode="External" /><Relationship Id="rId1019" Type="http://schemas.openxmlformats.org/officeDocument/2006/relationships/hyperlink" Target="https://docs.google.com/spreadsheets/d/1rSGyGd5_sf5LK7ZuTVENVpMl_0YnDndyR9klCAqu1oQ/edit" TargetMode="External" /><Relationship Id="rId1573" Type="http://schemas.openxmlformats.org/officeDocument/2006/relationships/hyperlink" Target="https://docs.google.com/spreadsheets/d/1giQtidapALEkKA5PTNGkYcjNyct6Y4gkZtn8HcV1vrk/edit" TargetMode="External" /><Relationship Id="rId1780" Type="http://schemas.openxmlformats.org/officeDocument/2006/relationships/hyperlink" Target="https://docs.google.com/spreadsheets/d/1tBAQV9Hg8_XORoqjS_48Nx25LQFyqqul02TA-rCVXGM/edit" TargetMode="External" /><Relationship Id="rId72" Type="http://schemas.openxmlformats.org/officeDocument/2006/relationships/hyperlink" Target="https://docs.google.com/spreadsheets/d/1RydJbdfWfimrnzDtOygMcg1dONrm-DRTk3JWxrlVj4I/edit" TargetMode="External" /><Relationship Id="rId375" Type="http://schemas.openxmlformats.org/officeDocument/2006/relationships/hyperlink" Target="https://docs.google.com/a/moe.gov.mv/spreadsheets/d/1WbeyO7odCYLeG8-70c23lmrd31YuHsSpevp-OYFKCEQ/edit?usp=sharing" TargetMode="External" /><Relationship Id="rId582" Type="http://schemas.openxmlformats.org/officeDocument/2006/relationships/hyperlink" Target="https://docs.google.com/spreadsheets/d/1_6bIyNC0iDPcyhInLjwVr1ryMaOTe-ryY1mAhPAV00w/edit" TargetMode="External" /><Relationship Id="rId803" Type="http://schemas.openxmlformats.org/officeDocument/2006/relationships/hyperlink" Target="https://docs.google.com/spreadsheets/d/18jszkCs51GtccY3IJQe9HP80mqbPnASNNl7v22-FVao/edit" TargetMode="External" /><Relationship Id="rId1226" Type="http://schemas.openxmlformats.org/officeDocument/2006/relationships/hyperlink" Target="https://docs.google.com/spreadsheets/d/1pOmbWROH8OpanzsuboOGThf7G-8WBSV5EVH39QUBWXw/edit" TargetMode="External" /><Relationship Id="rId1433" Type="http://schemas.openxmlformats.org/officeDocument/2006/relationships/hyperlink" Target="https://docs.google.com/spreadsheets/d/1uvVjmJgAmUqifMw3LbbnLhGeWrywxHQArXSA154cU6M/edit" TargetMode="External" /><Relationship Id="rId1640" Type="http://schemas.openxmlformats.org/officeDocument/2006/relationships/hyperlink" Target="https://docs.google.com/spreadsheets/d/1tl55NV_b2N0YdOVkzosV5rMjJ2DuTqtkO8Mwxjw9j6o/edit" TargetMode="External" /><Relationship Id="rId1738" Type="http://schemas.openxmlformats.org/officeDocument/2006/relationships/hyperlink" Target="https://docs.google.com/a/moe.gov.mv/spreadsheets/d/1pW-0Pnzv2Jv3_OO7WGvXvWdu3uR9U3tQRWAHfw63rQ8/edit?usp=sharing" TargetMode="External" /><Relationship Id="rId3" Type="http://schemas.openxmlformats.org/officeDocument/2006/relationships/hyperlink" Target="https://docs.google.com/spreadsheets/d/1PVBTwVMA9B8WxUhRviJHeuDXnTRM7mplQmQ_h0uznQY/edit" TargetMode="External" /><Relationship Id="rId235" Type="http://schemas.openxmlformats.org/officeDocument/2006/relationships/hyperlink" Target="https://docs.google.com/spreadsheets/d/1WduaAOKlqW-2Q4vFu5cfgK13UQDHmz7Kf4y-aKbAtuA/edit" TargetMode="External" /><Relationship Id="rId442" Type="http://schemas.openxmlformats.org/officeDocument/2006/relationships/hyperlink" Target="https://docs.google.com/spreadsheets/d/1s_SBsGgeaEKmfMurUk0QkmYOmuwOQCB61R4IMPG7NTU/edit" TargetMode="External" /><Relationship Id="rId887" Type="http://schemas.openxmlformats.org/officeDocument/2006/relationships/hyperlink" Target="https://docs.google.com/spreadsheets/d/1m_H3mPKVePiji6BpN64OdKjACKYZQSGjTH2ShWzFtN4/edit" TargetMode="External" /><Relationship Id="rId1072" Type="http://schemas.openxmlformats.org/officeDocument/2006/relationships/hyperlink" Target="https://docs.google.com/spreadsheets/d/198Wd5w6ZzhlGiQyxiUgiM0R6GiIctTMea5-8eNkLBwA/edit" TargetMode="External" /><Relationship Id="rId1500" Type="http://schemas.openxmlformats.org/officeDocument/2006/relationships/hyperlink" Target="https://drive.google.com/open?id=1vxFCw9S49IyVXkp8ACWo4KfIc13CEIiNNJLcWvlxq0Q" TargetMode="External" /><Relationship Id="rId302" Type="http://schemas.openxmlformats.org/officeDocument/2006/relationships/hyperlink" Target="https://docs.google.com/spreadsheets/d/1mEz-S5Pl16qlR3f3F5BD8qrTis4tEJjT13G0MvyglZo/edit" TargetMode="External" /><Relationship Id="rId747" Type="http://schemas.openxmlformats.org/officeDocument/2006/relationships/hyperlink" Target="https://docs.google.com/spreadsheets/d/1X7ZTp9xTyzgYVdCUByir-TOOjKuyNUjcy07jVnJhc6c/edit" TargetMode="External" /><Relationship Id="rId954" Type="http://schemas.openxmlformats.org/officeDocument/2006/relationships/hyperlink" Target="https://docs.google.com/spreadsheets/d/1SaabpvEtWqG_F7SjWYwKBl_ovYIrMbGQyNZtNOIRRlM/edit" TargetMode="External" /><Relationship Id="rId1377" Type="http://schemas.openxmlformats.org/officeDocument/2006/relationships/hyperlink" Target="https://docs.google.com/spreadsheets/d/1KWnlOItY7ge_W_vALcz0HYtVLbb9qxl20yQCErQX9mw/edit" TargetMode="External" /><Relationship Id="rId1584" Type="http://schemas.openxmlformats.org/officeDocument/2006/relationships/hyperlink" Target="https://docs.google.com/spreadsheets/d/1ezghfCQJFivXIXFyimjXCahUagEADUQHntSytx_JD_s/edit" TargetMode="External" /><Relationship Id="rId1791" Type="http://schemas.openxmlformats.org/officeDocument/2006/relationships/hyperlink" Target="https://docs.google.com/spreadsheets/d/1BSvVhK5JKaeVqkt2Hrh6m-15J_EPtyWPNH76v8quUNo/edit" TargetMode="External" /><Relationship Id="rId1805" Type="http://schemas.openxmlformats.org/officeDocument/2006/relationships/hyperlink" Target="https://docs.google.com/spreadsheets/d/1gPSxmsyUgYw3OWc1xWTFXe6l17it7u-NUx_UNfjEcvg/edit" TargetMode="External" /><Relationship Id="rId83" Type="http://schemas.openxmlformats.org/officeDocument/2006/relationships/hyperlink" Target="https://docs.google.com/spreadsheets/d/16y5OGzPw4o9utyPw04DGs3r5raeukEryB9_NxLQts1g/edit" TargetMode="External" /><Relationship Id="rId179" Type="http://schemas.openxmlformats.org/officeDocument/2006/relationships/hyperlink" Target="https://docs.google.com/spreadsheets/d/1EndJwODec0KyNYrDBY5flZA46dQpj3Pwg1Vuvvo3IiU/edit" TargetMode="External" /><Relationship Id="rId386" Type="http://schemas.openxmlformats.org/officeDocument/2006/relationships/hyperlink" Target="https://docs.google.com/spreadsheets/d/1d4uY_eBlUeFD9NDglpMPNyLeXJ-xCVClXrGnPNI-CI0/edit" TargetMode="External" /><Relationship Id="rId593" Type="http://schemas.openxmlformats.org/officeDocument/2006/relationships/hyperlink" Target="https://docs.google.com/spreadsheets/d/1YrEExVubnKfxCqJKDaF3ExB5qqU_0lRs42GHvmrmGEc/edit" TargetMode="External" /><Relationship Id="rId607" Type="http://schemas.openxmlformats.org/officeDocument/2006/relationships/hyperlink" Target="https://docs.google.com/a/moe.gov.mv/spreadsheets/d/180YP6yyyunwhNxbi_7p4z7eB0yaU88gteSKeL1-Al7E/edit?usp=sharing" TargetMode="External" /><Relationship Id="rId814" Type="http://schemas.openxmlformats.org/officeDocument/2006/relationships/hyperlink" Target="https://docs.google.com/spreadsheets/d/1NdamqaKx6HT8ihPuRti3fdlq3kPL2Sd8vbgDbZt3FsI/edit" TargetMode="External" /><Relationship Id="rId1237" Type="http://schemas.openxmlformats.org/officeDocument/2006/relationships/hyperlink" Target="https://docs.google.com/spreadsheets/d/1MTOdXRChCv9gqzwq4QsFqv-dSGIz3HKQQ5OiNfWfA9U/edit" TargetMode="External" /><Relationship Id="rId1444" Type="http://schemas.openxmlformats.org/officeDocument/2006/relationships/hyperlink" Target="https://docs.google.com/a/moe.gov.mv/spreadsheets/d/1IRRMW8OBbceInFhNEnj8dhlHQ4wZwz9vikEwlTOHDbc/edit?usp=sharing" TargetMode="External" /><Relationship Id="rId1651" Type="http://schemas.openxmlformats.org/officeDocument/2006/relationships/hyperlink" Target="https://docs.google.com/a/moe.gov.mv/spreadsheets/d/1RnVfPJ6HetnlkPIbLh53ozezdt4VncRQPq1lfty0Nyk/edit?usp=sharing" TargetMode="External" /><Relationship Id="rId246" Type="http://schemas.openxmlformats.org/officeDocument/2006/relationships/hyperlink" Target="https://docs.google.com/spreadsheets/d/1J3y-5azuyiJyO6Bcox9ILW5dLVV3MKxVjWLkMLITrG0/edit" TargetMode="External" /><Relationship Id="rId453" Type="http://schemas.openxmlformats.org/officeDocument/2006/relationships/hyperlink" Target="https://docs.google.com/a/moe.gov.mv/spreadsheets/d/1bTfXYY_hMUwFcctOEzk24z4xHuMPFEkx0VRwGtiCGjo/edit?usp=sharing" TargetMode="External" /><Relationship Id="rId660" Type="http://schemas.openxmlformats.org/officeDocument/2006/relationships/hyperlink" Target="https://docs.google.com/spreadsheets/d/1aAdujr-FTk3l2m1ASowc3NpAmq58ri2AEaSszTlP5bM/edit" TargetMode="External" /><Relationship Id="rId898" Type="http://schemas.openxmlformats.org/officeDocument/2006/relationships/hyperlink" Target="https://docs.google.com/spreadsheets/d/1yDGWF1xt2kOxT_loNDV_fiATMk5W4immh_-Gm_OH1bs/edit" TargetMode="External" /><Relationship Id="rId1083" Type="http://schemas.openxmlformats.org/officeDocument/2006/relationships/hyperlink" Target="https://docs.google.com/spreadsheets/d/1f1dGXRDe1bUkM-VridR1W-4yFUjMIwBkaITbOZb91Fo/edit" TargetMode="External" /><Relationship Id="rId1290" Type="http://schemas.openxmlformats.org/officeDocument/2006/relationships/hyperlink" Target="https://docs.google.com/spreadsheets/d/1n8TMOfFn6j64mTc5wOqqWJGEHoW_Z9BqFZJxmaIajmo/edit" TargetMode="External" /><Relationship Id="rId1304" Type="http://schemas.openxmlformats.org/officeDocument/2006/relationships/hyperlink" Target="https://docs.google.com/spreadsheets/d/1JT6e6-QqkIjk4g4Oa39euiGL8zuNypmyGswCY-xVq5A/edit" TargetMode="External" /><Relationship Id="rId1511" Type="http://schemas.openxmlformats.org/officeDocument/2006/relationships/hyperlink" Target="https://docs.google.com/spreadsheets/d/1tv7UxBuoo0qqDTvR3LC9SRZwJWcxTpSm4qUH4F3m1-s/edit" TargetMode="External" /><Relationship Id="rId1749" Type="http://schemas.openxmlformats.org/officeDocument/2006/relationships/hyperlink" Target="https://docs.google.com/spreadsheets/d/1DWZ2NnG-l7qB-vuajzOYZ0vy1RSFw_p8jHgL8BP-0DM/edit" TargetMode="External" /><Relationship Id="rId106" Type="http://schemas.openxmlformats.org/officeDocument/2006/relationships/hyperlink" Target="https://docs.google.com/spreadsheets/d/1ev9RtTIdI3mDA1Zp3IkwPAwXriW-QeeD5vLeFlxbgTs/edit" TargetMode="External" /><Relationship Id="rId313" Type="http://schemas.openxmlformats.org/officeDocument/2006/relationships/hyperlink" Target="https://docs.google.com/spreadsheets/d/1341zfXWm-qGS5-JtkyE8UpTEQ50XfH-YGRDnRncHG74/edit" TargetMode="External" /><Relationship Id="rId758" Type="http://schemas.openxmlformats.org/officeDocument/2006/relationships/hyperlink" Target="https://docs.google.com/spreadsheets/d/1TJW1rwO851CIVwfEfjGx29rUWk2Eg47EaV2-17JOVAw/edit" TargetMode="External" /><Relationship Id="rId965" Type="http://schemas.openxmlformats.org/officeDocument/2006/relationships/hyperlink" Target="https://docs.google.com/spreadsheets/d/1QhDH5k48io3oOh8s3hI93OSN6KdwWbdVSVUBcbRnMFQ/edit" TargetMode="External" /><Relationship Id="rId1150" Type="http://schemas.openxmlformats.org/officeDocument/2006/relationships/hyperlink" Target="https://docs.google.com/spreadsheets/d/13eVmTNZR74ZmGHRKS1XtH4zBc53Xs-2GHVeAzeiWdF0/edit" TargetMode="External" /><Relationship Id="rId1388" Type="http://schemas.openxmlformats.org/officeDocument/2006/relationships/hyperlink" Target="https://docs.google.com/spreadsheets/d/1Je0zwbCpKZZYkh56u7pUl13HTupME4JBKnLOXScEnKw/edit" TargetMode="External" /><Relationship Id="rId1595" Type="http://schemas.openxmlformats.org/officeDocument/2006/relationships/hyperlink" Target="https://docs.google.com/spreadsheets/d/1dg4agbNpZP88JrBSe4CboyWXUxvHxfStvToJRx--s84/edit" TargetMode="External" /><Relationship Id="rId1609" Type="http://schemas.openxmlformats.org/officeDocument/2006/relationships/hyperlink" Target="https://docs.google.com/a/moe.gov.mv/spreadsheets/d/1rCrisRjKG21cXazDbz3tAa5X6f6NNOG-uh0R3Sm2o7Y/edit?usp=sharing" TargetMode="External" /><Relationship Id="rId1816" Type="http://schemas.openxmlformats.org/officeDocument/2006/relationships/hyperlink" Target="https://docs.google.com/spreadsheets/d/1QKAShpZNoyKEjxvAKomOT-dpJOAa0yqjiwB9GmVk1ko/edit?ts=571890d6" TargetMode="External" /><Relationship Id="rId10" Type="http://schemas.openxmlformats.org/officeDocument/2006/relationships/hyperlink" Target="https://docs.google.com/spreadsheets/d/1sm0O9M3EOMvwq2XniaL3G6QU5s4_pdynMKYfaZgzSKk/edit" TargetMode="External" /><Relationship Id="rId94" Type="http://schemas.openxmlformats.org/officeDocument/2006/relationships/hyperlink" Target="https://docs.google.com/spreadsheets/d/1N3wnZLVBOJ0CWHMZAOUsRPVPnxXxe6L2wUjgAuSwJdg/edit" TargetMode="External" /><Relationship Id="rId397" Type="http://schemas.openxmlformats.org/officeDocument/2006/relationships/hyperlink" Target="https://docs.google.com/spreadsheets/d/1yfpo3MO1l3fRgCIcX37RYfvMcb4jIBB-jCyLHVC0sb4/edit" TargetMode="External" /><Relationship Id="rId520" Type="http://schemas.openxmlformats.org/officeDocument/2006/relationships/hyperlink" Target="https://docs.google.com/spreadsheets/d/1KbCEQ7lH4-zjHcsj9qoilVQcdhyWHR1pQd5P74FO9ms/edit" TargetMode="External" /><Relationship Id="rId618" Type="http://schemas.openxmlformats.org/officeDocument/2006/relationships/hyperlink" Target="https://docs.google.com/spreadsheets/d/1KCUYKGDlABNRgNP-Wk-i1q26xleA0Yh8JYqDk918XOM/edit" TargetMode="External" /><Relationship Id="rId825" Type="http://schemas.openxmlformats.org/officeDocument/2006/relationships/hyperlink" Target="https://docs.google.com/spreadsheets/d/1HNhTdRmEV8TBpz78VbIbC76TnFrwgMH1odXYUAeTeSE/edit" TargetMode="External" /><Relationship Id="rId1248" Type="http://schemas.openxmlformats.org/officeDocument/2006/relationships/hyperlink" Target="https://drive.google.com/open?id=1dMX5bweXpln5Co7xSSxvgpOBYHH2gCsaMRviEPTw4b0" TargetMode="External" /><Relationship Id="rId1455" Type="http://schemas.openxmlformats.org/officeDocument/2006/relationships/hyperlink" Target="https://docs.google.com/spreadsheets/d/1V6eCWnOrJKmXiCIF9Yb1SoYbEIFWGKYJMYYUvSGwaI8/edit" TargetMode="External" /><Relationship Id="rId1662" Type="http://schemas.openxmlformats.org/officeDocument/2006/relationships/hyperlink" Target="https://docs.google.com/spreadsheets/d/1cx05fgYlheXwIJYmFe1hNkdbdIGp_5EUdRrkAY3w0u4/edit" TargetMode="External" /><Relationship Id="rId257" Type="http://schemas.openxmlformats.org/officeDocument/2006/relationships/hyperlink" Target="https://docs.google.com/a/moe.gov.mv/spreadsheets/d/1rK5qsV9LxJl1NWl0zl2cTBqKFIe9bxdbHU4_v3KGedE/edit?usp=sharing" TargetMode="External" /><Relationship Id="rId464" Type="http://schemas.openxmlformats.org/officeDocument/2006/relationships/hyperlink" Target="https://docs.google.com/spreadsheets/d/17e3sRFsYe91AAecAp_0VUtILrKpxbs9QY7LesEpqIks/edit" TargetMode="External" /><Relationship Id="rId1010" Type="http://schemas.openxmlformats.org/officeDocument/2006/relationships/hyperlink" Target="https://docs.google.com/spreadsheets/d/1zPzRUahoUSIYFDasKgNSevkkErwu4NlhwUtgZj7zoj4/edit" TargetMode="External" /><Relationship Id="rId1094" Type="http://schemas.openxmlformats.org/officeDocument/2006/relationships/hyperlink" Target="https://docs.google.com/spreadsheets/d/1n3nzBWRUbimzeiT93HhPQl64x9bpykYSYeSWXLrO-1Q/edit" TargetMode="External" /><Relationship Id="rId1108" Type="http://schemas.openxmlformats.org/officeDocument/2006/relationships/hyperlink" Target="https://docs.google.com/a/moe.gov.mv/spreadsheets/d/1V0DEWas9TFCXGc9f74AILTt5qqsHIE1av-Sq_omkuU4/edit?usp=sharing" TargetMode="External" /><Relationship Id="rId1315" Type="http://schemas.openxmlformats.org/officeDocument/2006/relationships/hyperlink" Target="https://docs.google.com/a/moe.gov.mv/spreadsheets/d/1EfufJHIczj8gmGVk5nkT-n1kaIPPr_d10Ny1r1MGM4E/edit?usp=sharing" TargetMode="External" /><Relationship Id="rId117" Type="http://schemas.openxmlformats.org/officeDocument/2006/relationships/hyperlink" Target="https://docs.google.com/spreadsheets/d/18G7M4CRNHHFOCbo-52IAOI7zh6njnkuNQnkiPWWJz9Y/edit" TargetMode="External" /><Relationship Id="rId671" Type="http://schemas.openxmlformats.org/officeDocument/2006/relationships/hyperlink" Target="https://docs.google.com/spreadsheets/d/1yxPjlNt4VlHuglL2ff_Ew_OJYx_dTiyU7jgQMUEM5Cw/edit" TargetMode="External" /><Relationship Id="rId769" Type="http://schemas.openxmlformats.org/officeDocument/2006/relationships/hyperlink" Target="https://drive.google.com/open?id=1NFKAkSICg6D8mRdUqvpm8xNfq726-ql3mJpKnwWcvaw" TargetMode="External" /><Relationship Id="rId976" Type="http://schemas.openxmlformats.org/officeDocument/2006/relationships/hyperlink" Target="https://docs.google.com/spreadsheets/d/1dTkm170bpOUe6vEIfLFhnl06YwTeXSObv0GAO99HWvo/edit" TargetMode="External" /><Relationship Id="rId1399" Type="http://schemas.openxmlformats.org/officeDocument/2006/relationships/hyperlink" Target="https://docs.google.com/spreadsheets/d/1HqYRahfxKWzEyg3h6AsCAMHdWr3HOnS81MZbvXpZv8A/edit" TargetMode="External" /><Relationship Id="rId324" Type="http://schemas.openxmlformats.org/officeDocument/2006/relationships/hyperlink" Target="https://docs.google.com/spreadsheets/d/1K2JTPXd-_0p4-l87mz13jFXQhGOxNUlrMPG0zKHGG0o/edit" TargetMode="External" /><Relationship Id="rId531" Type="http://schemas.openxmlformats.org/officeDocument/2006/relationships/hyperlink" Target="https://docs.google.com/spreadsheets/d/1BPkzhRLPqNYsSKadAzhlP3VOvMtqpSqudlbkssk4iZg/edit" TargetMode="External" /><Relationship Id="rId629" Type="http://schemas.openxmlformats.org/officeDocument/2006/relationships/hyperlink" Target="https://docs.google.com/spreadsheets/d/1SRvS0DU6gt9vuvGNs9qbYodTgLmel9mD_KAgIqxsUSY/edit" TargetMode="External" /><Relationship Id="rId1161" Type="http://schemas.openxmlformats.org/officeDocument/2006/relationships/hyperlink" Target="https://docs.google.com/spreadsheets/d/1-rUADl1Ujy8zjEJtAZfvBbeYed37GBjGKwoRs72VQLE/edit" TargetMode="External" /><Relationship Id="rId1259" Type="http://schemas.openxmlformats.org/officeDocument/2006/relationships/hyperlink" Target="https://docs.google.com/spreadsheets/d/1Ufi1KOOoPYPzWowZ0_ldtKxACJUKcV5SkQfihVACHFo/edit" TargetMode="External" /><Relationship Id="rId1466" Type="http://schemas.openxmlformats.org/officeDocument/2006/relationships/hyperlink" Target="https://docs.google.com/spreadsheets/d/1Uk8F8W0HCM2DetzyqPalON0d7bIdx6BaF16YRDhYGUo/edit" TargetMode="External" /><Relationship Id="rId836" Type="http://schemas.openxmlformats.org/officeDocument/2006/relationships/hyperlink" Target="https://docs.google.com/spreadsheets/d/1g0F7qrWRry8E-5BcdG7Hfd6Di3wIBQgx-0IfnkfEM8s/edit" TargetMode="External" /><Relationship Id="rId1021" Type="http://schemas.openxmlformats.org/officeDocument/2006/relationships/hyperlink" Target="https://docs.google.com/spreadsheets/d/1J6VrSy_OLpEnMWItL_D7DWyF2IxQG5J9x_cKXTIeiik/edit?usp=sharing" TargetMode="External" /><Relationship Id="rId1119" Type="http://schemas.openxmlformats.org/officeDocument/2006/relationships/hyperlink" Target="https://docs.google.com/spreadsheets/d/1WlrCoxmASvxo5t5UWpUkRu2MvD3PtPaQ-ruHgZju0uY/edit" TargetMode="External" /><Relationship Id="rId1673" Type="http://schemas.openxmlformats.org/officeDocument/2006/relationships/hyperlink" Target="https://docs.google.com/spreadsheets/d/11HOeN8yELnceS1KDqQ_s1SVptnk2TR1zEtU6gXArjR8/edit" TargetMode="External" /><Relationship Id="rId903" Type="http://schemas.openxmlformats.org/officeDocument/2006/relationships/hyperlink" Target="https://docs.google.com/spreadsheets/d/1Ro6l4B3BXYt95W3_HExdWnmDlv2-iwhPvShYijzyCJk/edit" TargetMode="External" /><Relationship Id="rId1326" Type="http://schemas.openxmlformats.org/officeDocument/2006/relationships/hyperlink" Target="https://docs.google.com/spreadsheets/d/11TYCNt_b2buuC7bYev9SjZfACQIOGxpE80wfazD7uTg/edit" TargetMode="External" /><Relationship Id="rId1533" Type="http://schemas.openxmlformats.org/officeDocument/2006/relationships/hyperlink" Target="https://docs.google.com/a/moe.gov.mv/spreadsheets/d/1bhiAlm8WjXNmEcezcPwU1cvkEOO2O_iu9Pg5hAJVWzQ/edit?usp=sharing" TargetMode="External" /><Relationship Id="rId1740" Type="http://schemas.openxmlformats.org/officeDocument/2006/relationships/hyperlink" Target="https://docs.google.com/spreadsheets/d/1lD6OIIQ3y8MUFNOnayYeAdXkToGoApdPoCirO9khA5s/edit" TargetMode="External" /><Relationship Id="rId32" Type="http://schemas.openxmlformats.org/officeDocument/2006/relationships/hyperlink" Target="https://docs.google.com/spreadsheets/d/1hB3oAL6oc_kc2u5MZedtX0VGuCOKcV3rGxqUAvdVhrQ/edit" TargetMode="External" /><Relationship Id="rId1600" Type="http://schemas.openxmlformats.org/officeDocument/2006/relationships/hyperlink" Target="https://drive.google.com/open?id=14byDGvVVdXvI5z46UtdjHK3U8_4w3N0FYquKiOW_rxc" TargetMode="External" /><Relationship Id="rId1838" Type="http://schemas.openxmlformats.org/officeDocument/2006/relationships/hyperlink" Target="https://docs.google.com/spreadsheets/d/1rLrt5q1JEgA3CTot57uuSPF8dNZKcvq8VaEOrn2pCTM/edit" TargetMode="External" /><Relationship Id="rId181" Type="http://schemas.openxmlformats.org/officeDocument/2006/relationships/hyperlink" Target="https://drive.google.com/open?id=0BzKdQDcZLMDOM3pld2JNdUNHV0U" TargetMode="External" /><Relationship Id="rId279" Type="http://schemas.openxmlformats.org/officeDocument/2006/relationships/hyperlink" Target="https://docs.google.com/spreadsheets/d/1fg-sRZmjCixwSs9Bw0PLTkqBkueMH1Qxx0j5I4Y2K94/edit" TargetMode="External" /><Relationship Id="rId486" Type="http://schemas.openxmlformats.org/officeDocument/2006/relationships/hyperlink" Target="https://docs.google.com/spreadsheets/d/1X4anMmrK8-rilV3iMOHAAM_HQ6SfpjTrgZ6TzNlntOA/edit" TargetMode="External" /><Relationship Id="rId693" Type="http://schemas.openxmlformats.org/officeDocument/2006/relationships/hyperlink" Target="https://docs.google.com/spreadsheets/d/1UzfQetSvqmGAw1qphqBRR_WI3YUrRX3QRsP30pbF-iQ/edit" TargetMode="External" /><Relationship Id="rId139" Type="http://schemas.openxmlformats.org/officeDocument/2006/relationships/hyperlink" Target="https://docs.google.com/a/moe.gov.mv/spreadsheets/d/1CDsycyezdUIWHRsQDKvotTT-YW0icAf77lcNPPH7D3Q/edit?usp=sharing" TargetMode="External" /><Relationship Id="rId346" Type="http://schemas.openxmlformats.org/officeDocument/2006/relationships/hyperlink" Target="https://docs.google.com/spreadsheets/d/1FrVIGBHznUD0-R_Us5GFCnq1hXI1AuQSg0ZuFcNPzgA/edit" TargetMode="External" /><Relationship Id="rId553" Type="http://schemas.openxmlformats.org/officeDocument/2006/relationships/hyperlink" Target="https://docs.google.com/spreadsheets/d/1kju3-4akNDNjxhL5rtU80utK4lSD4dDlgE3RKdCpkEc/edit" TargetMode="External" /><Relationship Id="rId760" Type="http://schemas.openxmlformats.org/officeDocument/2006/relationships/hyperlink" Target="https://docs.google.com/a/moe.gov.mv/spreadsheets/d/1Gv0qPNTEYpc8ZdSEueayEwQIzR_Gakw8AYJ_pWwNbxw/edit?usp=sharing" TargetMode="External" /><Relationship Id="rId998" Type="http://schemas.openxmlformats.org/officeDocument/2006/relationships/hyperlink" Target="https://docs.google.com/spreadsheets/d/1rg-AFnxF4vsZLh0HinmUq_E7tPlYAOLc_nPYoaK87wM/edit" TargetMode="External" /><Relationship Id="rId1183" Type="http://schemas.openxmlformats.org/officeDocument/2006/relationships/hyperlink" Target="https://docs.google.com/spreadsheets/d/1P5e9fYVzY-Ubw80UGLNjBblP0SN1WZFdvnyEPI7T4GM/edit" TargetMode="External" /><Relationship Id="rId1390" Type="http://schemas.openxmlformats.org/officeDocument/2006/relationships/hyperlink" Target="https://docs.google.com/spreadsheets/d/1KfwMNB5A-4WU7YooYEeMUh8IM25jd26EdeIF0ejQYAY/edit" TargetMode="External" /><Relationship Id="rId206" Type="http://schemas.openxmlformats.org/officeDocument/2006/relationships/hyperlink" Target="https://docs.google.com/a/moe.gov.mv/spreadsheets/d/139jNKvlAmWTjp8MU8WxXs_GjhDW-f4L7gOZI9SRR5B8/edit?usp=sharing" TargetMode="External" /><Relationship Id="rId413" Type="http://schemas.openxmlformats.org/officeDocument/2006/relationships/hyperlink" Target="https://docs.google.com/spreadsheets/d/1K9iqyIZZPl0U1S4-oVI4NijUUVvKGflM1tDy2rjcxUw/edit" TargetMode="External" /><Relationship Id="rId858" Type="http://schemas.openxmlformats.org/officeDocument/2006/relationships/hyperlink" Target="https://docs.google.com/a/moe.gov.mv/spreadsheets/d/1usGVx-zhNx4aJ8aKtJIJBcwNPFeveMRWTDUBygD7Rwg/edit?usp=sharing" TargetMode="External" /><Relationship Id="rId1043" Type="http://schemas.openxmlformats.org/officeDocument/2006/relationships/hyperlink" Target="https://docs.google.com/spreadsheets/d/1yFskdM9QvQcvg9spbvSZJWrU4g8R7jGGqaUi-bC650c/edit" TargetMode="External" /><Relationship Id="rId1488" Type="http://schemas.openxmlformats.org/officeDocument/2006/relationships/hyperlink" Target="https://docs.google.com/spreadsheets/d/1b06RseLam85tx6G2Hz0GAXv_gbrOSDDA5MzkToIuuD0/edit" TargetMode="External" /><Relationship Id="rId1695" Type="http://schemas.openxmlformats.org/officeDocument/2006/relationships/hyperlink" Target="https://docs.google.com/spreadsheets/d/1kapbnkQi1un96Ad2wjBDNtYohhU-f1F42sa2sizuy3M/edit" TargetMode="External" /><Relationship Id="rId620" Type="http://schemas.openxmlformats.org/officeDocument/2006/relationships/hyperlink" Target="https://docs.google.com/spreadsheets/d/1BNr4kDZcYxbPDO-ZI5ZPzpsaMoQ96teI-EYn2EX0rsU/edit" TargetMode="External" /><Relationship Id="rId718" Type="http://schemas.openxmlformats.org/officeDocument/2006/relationships/hyperlink" Target="https://docs.google.com/spreadsheets/d/1pzvVPyeCVaJ1Cs35uQg7fuP02tai8FSN7QnfSV7caq8/edit" TargetMode="External" /><Relationship Id="rId925" Type="http://schemas.openxmlformats.org/officeDocument/2006/relationships/hyperlink" Target="https://docs.google.com/spreadsheets/d/1D2z0pkXo0-yt2s1W99-QxN3hr2c5GvfpwYr9k8jBWc8/edit" TargetMode="External" /><Relationship Id="rId1250" Type="http://schemas.openxmlformats.org/officeDocument/2006/relationships/hyperlink" Target="https://docs.google.com/spreadsheets/d/1yFXdPFQQCnTaFBUBmb8siQgE3Zhx0CRxQL769B8oniE/edit" TargetMode="External" /><Relationship Id="rId1348" Type="http://schemas.openxmlformats.org/officeDocument/2006/relationships/hyperlink" Target="https://docs.google.com/a/moe.gov.mv/spreadsheets/d/1oPkL2MM07dCqrwAVmCOBIBdrjh5PSIoBk-3D1IMSYyo/edit?usp=sharing" TargetMode="External" /><Relationship Id="rId1555" Type="http://schemas.openxmlformats.org/officeDocument/2006/relationships/hyperlink" Target="https://docs.google.com/a/moe.gov.mv/spreadsheets/d/1EAMmat4SkLt3M4_OOwoszWeANx31hWwVmT7bhneAJD8/edit?usp=sharing" TargetMode="External" /><Relationship Id="rId1762" Type="http://schemas.openxmlformats.org/officeDocument/2006/relationships/hyperlink" Target="https://docs.google.com/spreadsheets/d/1R2aroXujpuyeZZuu6foGXhnZwV2aqy3Lt2dbtYIMom0/edit" TargetMode="External" /><Relationship Id="rId1110" Type="http://schemas.openxmlformats.org/officeDocument/2006/relationships/hyperlink" Target="https://docs.google.com/spreadsheets/d/1eUGqVjp8orQjHliWIYkFhSDDwrIOwxscoYhrVK-j74M/edit" TargetMode="External" /><Relationship Id="rId1208" Type="http://schemas.openxmlformats.org/officeDocument/2006/relationships/hyperlink" Target="https://docs.google.com/spreadsheets/d/1Asm086dH_KnFidPT86zQbvFu-teUQ5DxDE7YLOj1mpc/edit" TargetMode="External" /><Relationship Id="rId1415" Type="http://schemas.openxmlformats.org/officeDocument/2006/relationships/hyperlink" Target="https://docs.google.com/spreadsheets/d/1Kf729fL9m_XYGFK5KK4n_TFCXYy2D8kB6SVWIAMuJRY/edit" TargetMode="External" /><Relationship Id="rId54" Type="http://schemas.openxmlformats.org/officeDocument/2006/relationships/hyperlink" Target="https://docs.google.com/spreadsheets/d/1bdOeHd9oNMLw1JN5VR-6K4byGeVZJ42mH0PgrPAv39k/edit" TargetMode="External" /><Relationship Id="rId1622" Type="http://schemas.openxmlformats.org/officeDocument/2006/relationships/hyperlink" Target="https://docs.google.com/spreadsheets/d/1AsIoCpudP4gFjkBKYyZCw2XXtm9wFzCqrdthL-gS-64/edit" TargetMode="External" /><Relationship Id="rId270" Type="http://schemas.openxmlformats.org/officeDocument/2006/relationships/hyperlink" Target="https://docs.google.com/spreadsheets/d/1_fKIUKADDDI13mXp8Jma3_BseqNbKbxQW7X-ZLAAFG4/edit" TargetMode="External" /><Relationship Id="rId130" Type="http://schemas.openxmlformats.org/officeDocument/2006/relationships/hyperlink" Target="https://docs.google.com/spreadsheets/d/18OivAsWxks7-wtmtc0vQ0vT7YmafZF9oPU7t04KEMO4/edit" TargetMode="External" /><Relationship Id="rId368" Type="http://schemas.openxmlformats.org/officeDocument/2006/relationships/hyperlink" Target="https://docs.google.com/spreadsheets/d/1OwAfSbL24Vz345GKQSBxuv4z1NQsBPt8WNMDo4Gd2JY/edit" TargetMode="External" /><Relationship Id="rId575" Type="http://schemas.openxmlformats.org/officeDocument/2006/relationships/hyperlink" Target="https://docs.google.com/spreadsheets/d/1pbz00n0Npx89bA4abfaKQ_aeFKwcdafrkCJ9r-ECPaM/edit" TargetMode="External" /><Relationship Id="rId782" Type="http://schemas.openxmlformats.org/officeDocument/2006/relationships/hyperlink" Target="https://docs.google.com/spreadsheets/d/1hJQO6WIDUuiURiXJXPLe1dVNNT36B75ehnUcNHDCSCg/edit" TargetMode="External" /><Relationship Id="rId228" Type="http://schemas.openxmlformats.org/officeDocument/2006/relationships/hyperlink" Target="https://docs.google.com/spreadsheets/d/1sCODxR0fegsw4LPKdRaEUuHK436Dg2pcbmd151_L14w/edit" TargetMode="External" /><Relationship Id="rId435" Type="http://schemas.openxmlformats.org/officeDocument/2006/relationships/hyperlink" Target="https://docs.google.com/spreadsheets/d/13LhADXgxdzKCseClEpn-OXTmrt6CYFguAKY62b1Ec3Q/edit?usp=sharing" TargetMode="External" /><Relationship Id="rId642" Type="http://schemas.openxmlformats.org/officeDocument/2006/relationships/hyperlink" Target="https://docs.google.com/spreadsheets/d/1XST-saIDamJOLjUVnc2Le-8cuxj-y3uZZU8UTyqLCPw/edit" TargetMode="External" /><Relationship Id="rId1065" Type="http://schemas.openxmlformats.org/officeDocument/2006/relationships/hyperlink" Target="https://docs.google.com/spreadsheets/d/19Up--VTRM4jZI0YIFy29_-ZhANHDivKi84vuYN-6L6w/edit" TargetMode="External" /><Relationship Id="rId1272" Type="http://schemas.openxmlformats.org/officeDocument/2006/relationships/hyperlink" Target="https://docs.google.com/spreadsheets/d/1wlOhYaf2xM3yHeJGdAS0AJrlKsse2Oi7PK4J7g2KvRo/edit" TargetMode="External" /><Relationship Id="rId502" Type="http://schemas.openxmlformats.org/officeDocument/2006/relationships/hyperlink" Target="https://docs.google.com/spreadsheets/d/1_a1zVwNpTiJJYfq98FFgNow-5v3TdFKFq9jBxu84qQY/edit" TargetMode="External" /><Relationship Id="rId947" Type="http://schemas.openxmlformats.org/officeDocument/2006/relationships/hyperlink" Target="https://docs.google.com/spreadsheets/d/1kdeLrFXiylJ1RtKrKz-eDCY6fGvFLq5wB8tJfqmrJ7k/edit" TargetMode="External" /><Relationship Id="rId1132" Type="http://schemas.openxmlformats.org/officeDocument/2006/relationships/hyperlink" Target="https://drive.google.com/open?id=1HeekPjnS5W0GoQhAM-3W9ipuiH6lzDdYhnWQpipKOp0" TargetMode="External" /><Relationship Id="rId1577" Type="http://schemas.openxmlformats.org/officeDocument/2006/relationships/hyperlink" Target="https://docs.google.com/spreadsheets/d/1d2QE4BeaTaoYQplj7c9JcsM82yey8Qh9qdouFm03ERo/edit" TargetMode="External" /><Relationship Id="rId1784" Type="http://schemas.openxmlformats.org/officeDocument/2006/relationships/hyperlink" Target="https://docs.google.com/a/moe.gov.mv/spreadsheets/d/19rnWQXeXeIif37fsSkEVXG8WR0NbXpnZgKfJKfpH2Vc/edit?usp=sharing" TargetMode="External" /><Relationship Id="rId76" Type="http://schemas.openxmlformats.org/officeDocument/2006/relationships/hyperlink" Target="https://docs.google.com/spreadsheets/d/1x6QQwMjOg3GQxTALxQBuu6tIm3Afwuaq1E9lRPI8kj4/edit" TargetMode="External" /><Relationship Id="rId807" Type="http://schemas.openxmlformats.org/officeDocument/2006/relationships/hyperlink" Target="https://drive.google.com/open?id=1x7n-a1RRnmoDyYvhDujkuc9phtque2HUWBvnAb7NBG4" TargetMode="External" /><Relationship Id="rId1437" Type="http://schemas.openxmlformats.org/officeDocument/2006/relationships/hyperlink" Target="https://docs.google.com/spreadsheets/d/1xpdhy41j-zQXbWWO7kQOi20ruiXjxe5M3HkdJlEh-j4/edit" TargetMode="External" /><Relationship Id="rId1644" Type="http://schemas.openxmlformats.org/officeDocument/2006/relationships/hyperlink" Target="https://docs.google.com/spreadsheets/d/1ySE1xSbGJ8u3mg-jtsix4EdzWh0de1eUOIiAfhcKlJU/edit" TargetMode="External" /><Relationship Id="rId1504" Type="http://schemas.openxmlformats.org/officeDocument/2006/relationships/hyperlink" Target="https://docs.google.com/spreadsheets/d/15qvzq6yKOkylas1z2G-tiX6NlouT3EH2qI58-Ww5JJ4/edit" TargetMode="External" /><Relationship Id="rId1711" Type="http://schemas.openxmlformats.org/officeDocument/2006/relationships/hyperlink" Target="https://docs.google.com/spreadsheets/d/1vZqNwFORWmgks5tvSkyWKj-UlHIaPqKHT6tVXYFsNg8/edit" TargetMode="External" /><Relationship Id="rId292" Type="http://schemas.openxmlformats.org/officeDocument/2006/relationships/hyperlink" Target="https://docs.google.com/spreadsheets/d/10qANKblTPzkLkXd5oysk38DFu-W0GywVjMYNhAmlLZc/edit" TargetMode="External" /><Relationship Id="rId1809" Type="http://schemas.openxmlformats.org/officeDocument/2006/relationships/hyperlink" Target="https://docs.google.com/spreadsheets/d/1NJr9eko5Z3CPot2fgCoS3g9jxl8y4OCn19Hb-bBlpOY/edit" TargetMode="External" /><Relationship Id="rId597" Type="http://schemas.openxmlformats.org/officeDocument/2006/relationships/hyperlink" Target="https://docs.google.com/a/moe.gov.mv/spreadsheets/d/1iIwMCKwa1T7NGlNqnH7ftzsG6Ujgxmd5F0fW1AYiWso/edit?usp=sharing" TargetMode="External" /><Relationship Id="rId152" Type="http://schemas.openxmlformats.org/officeDocument/2006/relationships/hyperlink" Target="https://docs.google.com/spreadsheets/d/1mrWX3PR3ME7HiXoSU64Hy9rU4LGinHYAf_3SOXWio2A/edit" TargetMode="External" /><Relationship Id="rId457" Type="http://schemas.openxmlformats.org/officeDocument/2006/relationships/hyperlink" Target="https://docs.google.com/spreadsheets/d/1_J6rZE5E-9GGLyUPRr8eoRD0RDLJUaObaiyV2s0mHqs/edit" TargetMode="External" /><Relationship Id="rId1087" Type="http://schemas.openxmlformats.org/officeDocument/2006/relationships/hyperlink" Target="https://drive.google.com/open?id=1Ynk_X8Xg4O6OysBTFtDn4eiE7VgkTRVv3-qXY3Fmyz4" TargetMode="External" /><Relationship Id="rId1294" Type="http://schemas.openxmlformats.org/officeDocument/2006/relationships/hyperlink" Target="https://drive.google.com/open?id=1WGlxLJQ1b0CAkVjGSfdzuhJwXuyBJ5TcneV4lF0intE" TargetMode="External" /><Relationship Id="rId664" Type="http://schemas.openxmlformats.org/officeDocument/2006/relationships/hyperlink" Target="https://docs.google.com/a/moe.gov.mv/spreadsheets/d/1yZQoLGBemDr9GedIZecJEorFO9rPdZKoN0LqAAl3-sU/edit?usp=sharing" TargetMode="External" /><Relationship Id="rId871" Type="http://schemas.openxmlformats.org/officeDocument/2006/relationships/hyperlink" Target="https://docs.google.com/spreadsheets/d/1Osukt9PSW6lhP4rQpFv7-a8Uo8jCI09v61Pnmci1o2E/edit" TargetMode="External" /><Relationship Id="rId969" Type="http://schemas.openxmlformats.org/officeDocument/2006/relationships/hyperlink" Target="https://docs.google.com/spreadsheets/d/19SCIK7VmtPLqtuAw3EnQu8NKTrP__IZg81bbeTTONIU/edit" TargetMode="External" /><Relationship Id="rId1599" Type="http://schemas.openxmlformats.org/officeDocument/2006/relationships/hyperlink" Target="https://docs.google.com/spreadsheets/d/1S5nsSVc-imx78L-ljyb1ZXy2F0_vukpnRLL72ZqbCaQ/edit" TargetMode="External" /><Relationship Id="rId317" Type="http://schemas.openxmlformats.org/officeDocument/2006/relationships/hyperlink" Target="https://docs.google.com/spreadsheets/d/1ogX3PDSB3509pLjReOryW7b9ccWqideQW6hTu48HXs0/edit" TargetMode="External" /><Relationship Id="rId524" Type="http://schemas.openxmlformats.org/officeDocument/2006/relationships/hyperlink" Target="https://docs.google.com/spreadsheets/d/1osVIGEqUdRSFaMUPVX_Fsb_SfUknSJ6vK4ht1-nWL_8/edit" TargetMode="External" /><Relationship Id="rId731" Type="http://schemas.openxmlformats.org/officeDocument/2006/relationships/hyperlink" Target="https://docs.google.com/spreadsheets/d/1dG-gd54ykkhzQFsbDXGbO4QMoCsDQWcG2rFuCfrF51g/edit" TargetMode="External" /><Relationship Id="rId1154" Type="http://schemas.openxmlformats.org/officeDocument/2006/relationships/hyperlink" Target="https://docs.google.com/spreadsheets/d/1_kzWnIiij4k31D--ch09EVaZMc6si_UQspETjI68yVg/edit" TargetMode="External" /><Relationship Id="rId1361" Type="http://schemas.openxmlformats.org/officeDocument/2006/relationships/hyperlink" Target="https://docs.google.com/spreadsheets/d/1DVVJMVQ8ZGt3HbEWkbI4NkKMgl_p-t8YEezFZhcsBYw/edit?ts=576a3f8e" TargetMode="External" /><Relationship Id="rId1459" Type="http://schemas.openxmlformats.org/officeDocument/2006/relationships/hyperlink" Target="https://docs.google.com/spreadsheets/d/1lC3FoKb7kYp5UCUS49gL_pP4WCqVfK8qzvdQ03nNZqI/edit" TargetMode="External" /><Relationship Id="rId98" Type="http://schemas.openxmlformats.org/officeDocument/2006/relationships/hyperlink" Target="https://docs.google.com/spreadsheets/d/1uZ_3Dub6_6FsuBnm8KoAqAWPrsCt3Kq1xLS-OdkIBls/edit" TargetMode="External" /><Relationship Id="rId829" Type="http://schemas.openxmlformats.org/officeDocument/2006/relationships/hyperlink" Target="https://docs.google.com/spreadsheets/d/1qmkueWhYAEhgCEy5wcxRWQ8Uy79vEg6dYNvBcQ29s6c/edit" TargetMode="External" /><Relationship Id="rId1014" Type="http://schemas.openxmlformats.org/officeDocument/2006/relationships/hyperlink" Target="https://docs.google.com/a/moe.gov.mv/spreadsheets/d/1h3Otl4MVBpMf7WOnJSeq80p8VCzyWF81tBzENO8tQ4E/edit?usp=sharing" TargetMode="External" /><Relationship Id="rId1221" Type="http://schemas.openxmlformats.org/officeDocument/2006/relationships/hyperlink" Target="https://docs.google.com/spreadsheets/d/1IyveL22afLsie2xJ3Qen9Y1ykhuNqP3brKXr91cVlec/edit" TargetMode="External" /><Relationship Id="rId1666" Type="http://schemas.openxmlformats.org/officeDocument/2006/relationships/hyperlink" Target="https://drive.google.com/open?id=11D7ijprsjH8l_aaUIDd_0Zj4h_oclO0uq2_W4_FPEiU" TargetMode="External" /><Relationship Id="rId1319" Type="http://schemas.openxmlformats.org/officeDocument/2006/relationships/hyperlink" Target="https://docs.google.com/spreadsheets/d/1hgW_6OHQm7dCDwImbcI2FyjdC805SztTIhdEg3BgGHg/edit" TargetMode="External" /><Relationship Id="rId1526" Type="http://schemas.openxmlformats.org/officeDocument/2006/relationships/hyperlink" Target="https://docs.google.com/spreadsheets/d/1YDDGzWGDgCOtqgcqgceYS_DCyaIJxI9A4wFJUVKNBYQ/edit" TargetMode="External" /><Relationship Id="rId1733" Type="http://schemas.openxmlformats.org/officeDocument/2006/relationships/hyperlink" Target="https://docs.google.com/spreadsheets/d/1OkF94SFgwptL16F41ITyri4U_N2bVZfNevrgTX8Zrxw/edit" TargetMode="External" /><Relationship Id="rId25" Type="http://schemas.openxmlformats.org/officeDocument/2006/relationships/hyperlink" Target="https://docs.google.com/spreadsheets/d/1y6PMNAeQs9v-oUMAXy093al6RefGpuYcvz0gQCPTLCw/edit" TargetMode="External" /><Relationship Id="rId1800" Type="http://schemas.openxmlformats.org/officeDocument/2006/relationships/hyperlink" Target="https://docs.google.com/spreadsheets/d/1z-Cs3CF72vVJGOtMYUrhhstUEbVq0KfsbKWBwH7I5HA/edit" TargetMode="External" /><Relationship Id="rId174" Type="http://schemas.openxmlformats.org/officeDocument/2006/relationships/hyperlink" Target="https://docs.google.com/spreadsheets/d/1_QuKxtG5k8IcB4GZjImK_CLqKHL4OkidCtscTzQ36tA/edit" TargetMode="External" /><Relationship Id="rId381" Type="http://schemas.openxmlformats.org/officeDocument/2006/relationships/hyperlink" Target="https://docs.google.com/spreadsheets/d/1AK0Yqk6RiLfEugSGUlAJ0Do9q2coQ62ufMzUpBQV6OI/edit" TargetMode="External" /><Relationship Id="rId241" Type="http://schemas.openxmlformats.org/officeDocument/2006/relationships/hyperlink" Target="https://docs.google.com/spreadsheets/d/1sC0hsMffVIGJuof5OyJauWD6Y-0Ro_sznV8GOT32OvE/edit" TargetMode="External" /><Relationship Id="rId479" Type="http://schemas.openxmlformats.org/officeDocument/2006/relationships/hyperlink" Target="https://docs.google.com/spreadsheets/d/1OizAEPQT7icRktA1iXX4dXxftI2fxrEl7NGIwFChf48/edit" TargetMode="External" /><Relationship Id="rId686" Type="http://schemas.openxmlformats.org/officeDocument/2006/relationships/hyperlink" Target="https://docs.google.com/spreadsheets/d/1RdQ6kRn3ZfP9X62Rvrx6li9LI1EbPsRCOYoRc-0tTi8/edit" TargetMode="External" /><Relationship Id="rId893" Type="http://schemas.openxmlformats.org/officeDocument/2006/relationships/hyperlink" Target="https://docs.google.com/spreadsheets/d/1WJGH18pRUhJ0r5fAUiIWIgjAoJ1lYk3hhPRRnd0VUNM/edit" TargetMode="External" /><Relationship Id="rId339" Type="http://schemas.openxmlformats.org/officeDocument/2006/relationships/hyperlink" Target="https://docs.google.com/spreadsheets/d/1yhVsWdyn9P-ulY_XIGmW-OS4_Ge_WnfUGMKDqbmfN5k/edit" TargetMode="External" /><Relationship Id="rId546" Type="http://schemas.openxmlformats.org/officeDocument/2006/relationships/hyperlink" Target="https://drive.google.com/open?id=1UAo6nS4G3b1l_m5SWKitYuoX71FfQDqPrMHeFVjydiw" TargetMode="External" /><Relationship Id="rId753" Type="http://schemas.openxmlformats.org/officeDocument/2006/relationships/hyperlink" Target="https://docs.google.com/spreadsheets/d/12BSUUj8DCMApvVpySUbBAzVygZaTZ4Y1aAJhm8AaCwc/edit" TargetMode="External" /><Relationship Id="rId1176" Type="http://schemas.openxmlformats.org/officeDocument/2006/relationships/hyperlink" Target="https://docs.google.com/spreadsheets/d/1kzBIx0RIh4MILwQ4FWLM2SUgut7Bmpu5VeoDPFOYgng/edit" TargetMode="External" /><Relationship Id="rId1383" Type="http://schemas.openxmlformats.org/officeDocument/2006/relationships/hyperlink" Target="https://docs.google.com/spreadsheets/d/1jHfIkyhO8iDWD1-c42g0afQSWO-wPNLVp36rZTTaQ3k/edit" TargetMode="External" /><Relationship Id="rId101" Type="http://schemas.openxmlformats.org/officeDocument/2006/relationships/hyperlink" Target="https://docs.google.com/spreadsheets/d/1C2-EkRokA-lQJSOkhSV578THwNREFkTaL3N04-LzMoA/edit" TargetMode="External" /><Relationship Id="rId406" Type="http://schemas.openxmlformats.org/officeDocument/2006/relationships/hyperlink" Target="https://docs.google.com/spreadsheets/d/1qtQbv-C8NIoAI4aY20h6FcuHceVAocbx7qwniphaK6U/edit" TargetMode="External" /><Relationship Id="rId960" Type="http://schemas.openxmlformats.org/officeDocument/2006/relationships/hyperlink" Target="https://docs.google.com/spreadsheets/d/1JUt9ZVtkGaVla5ZXzxbelX8rSn4v6Sf-2vdMBN79jNY/edit" TargetMode="External" /><Relationship Id="rId1036" Type="http://schemas.openxmlformats.org/officeDocument/2006/relationships/hyperlink" Target="https://docs.google.com/spreadsheets/d/1wYf7SOor3MLBcH6kX2LoLcV87jXyiqChVFYTkGWRRxg/edit" TargetMode="External" /><Relationship Id="rId1243" Type="http://schemas.openxmlformats.org/officeDocument/2006/relationships/hyperlink" Target="https://docs.google.com/spreadsheets/d/1ASCJCbtJnsIFlIWKjgI1OkgpwXqP8Q6A4umSTltu5fQ/edit" TargetMode="External" /><Relationship Id="rId1590" Type="http://schemas.openxmlformats.org/officeDocument/2006/relationships/hyperlink" Target="https://docs.google.com/spreadsheets/d/1yC3Vbo-N63fz87o0v8D21WspJEsSTXkpU5P2axIVj1o/edit" TargetMode="External" /><Relationship Id="rId1688" Type="http://schemas.openxmlformats.org/officeDocument/2006/relationships/hyperlink" Target="https://docs.google.com/spreadsheets/d/1VOKYyo4qNEfPQOG6k_M-2ap2TzqzbR3c9dXKhBeoOkM/edit" TargetMode="External" /><Relationship Id="rId613" Type="http://schemas.openxmlformats.org/officeDocument/2006/relationships/hyperlink" Target="https://drive.google.com/open?id=1IvHQy5-NnWHLQlZdzbtnXdutF26u6ozZnIvLzlrYRb0" TargetMode="External" /><Relationship Id="rId820" Type="http://schemas.openxmlformats.org/officeDocument/2006/relationships/hyperlink" Target="https://docs.google.com/a/moe.gov.mv/spreadsheets/d/1PaGCaq6ihx-exj_qNr2l62lWrpYE1SvUEWsmc7TCg1U/edit?usp=sharing" TargetMode="External" /><Relationship Id="rId918" Type="http://schemas.openxmlformats.org/officeDocument/2006/relationships/hyperlink" Target="https://docs.google.com/spreadsheets/d/15cyt8zAfRBTQtO3odLv58rS2nZLu043SV8zVv83wX_M/edit" TargetMode="External" /><Relationship Id="rId1450" Type="http://schemas.openxmlformats.org/officeDocument/2006/relationships/hyperlink" Target="https://docs.google.com/spreadsheets/d/1aIr3_XhRJQV_tYh3CqiA2MIWAixKjcw7d_MvsemhN60/edit?usp=sharing" TargetMode="External" /><Relationship Id="rId1548" Type="http://schemas.openxmlformats.org/officeDocument/2006/relationships/hyperlink" Target="https://docs.google.com/spreadsheets/d/10hGSjefx_v6Ly8LCzTdrLBuvgIXi0U32TA4Qe7HbuZM/edit" TargetMode="External" /><Relationship Id="rId1755" Type="http://schemas.openxmlformats.org/officeDocument/2006/relationships/hyperlink" Target="https://drive.google.com/open?id=1TnpREhZ85P3ZywBuqO2JKzbqfSIL9MhVKvvqW6-ItWc" TargetMode="External" /><Relationship Id="rId1103" Type="http://schemas.openxmlformats.org/officeDocument/2006/relationships/hyperlink" Target="https://docs.google.com/spreadsheets/d/19IzJHsIri3zW6Roj-pkpEGumay3-Rijo5WPhZ_EK0UM/edit" TargetMode="External" /><Relationship Id="rId1310" Type="http://schemas.openxmlformats.org/officeDocument/2006/relationships/hyperlink" Target="https://docs.google.com/spreadsheets/d/1eSzeewiMD95QFx8Ye5xEHKzo4XFwMnH6k4m-NQPmD5E/edit" TargetMode="External" /><Relationship Id="rId1408" Type="http://schemas.openxmlformats.org/officeDocument/2006/relationships/hyperlink" Target="https://docs.google.com/spreadsheets/d/1lieUCvADbzjRcG6hUZDcFegii269euUln2F5gvfUhGk/edit" TargetMode="External" /><Relationship Id="rId47" Type="http://schemas.openxmlformats.org/officeDocument/2006/relationships/hyperlink" Target="https://docs.google.com/spreadsheets/d/1WuVX-yG219kROPp-gKdrZU1a6uytNWH0bYUzK8eBoKk/edit" TargetMode="External" /><Relationship Id="rId1615" Type="http://schemas.openxmlformats.org/officeDocument/2006/relationships/hyperlink" Target="https://docs.google.com/spreadsheets/d/1a496RSUA2d7e6q30tFn0B6Xlgp17kFXS-yVe_IDXFEA/edit" TargetMode="External" /><Relationship Id="rId1822" Type="http://schemas.openxmlformats.org/officeDocument/2006/relationships/hyperlink" Target="https://docs.google.com/spreadsheets/d/1OwSsugBRodCwg2L1OHcD42MNztt3bui7S9usAauLGdc/edit" TargetMode="External" /><Relationship Id="rId196" Type="http://schemas.openxmlformats.org/officeDocument/2006/relationships/hyperlink" Target="https://docs.google.com/spreadsheets/d/1CpRsX7CiKPZD5MhiohJf4JRNJvcKQqcZVkOgQP4ZtGw/edit" TargetMode="External" /><Relationship Id="rId263" Type="http://schemas.openxmlformats.org/officeDocument/2006/relationships/hyperlink" Target="https://docs.google.com/spreadsheets/d/1QWuuLJrtKQq-DQQclGu90ZvUwqugAhBXQATNtGUn5CI/edit" TargetMode="External" /><Relationship Id="rId470" Type="http://schemas.openxmlformats.org/officeDocument/2006/relationships/hyperlink" Target="https://drive.google.com/open?id=1ddPgCHNlDBPW-_KpIHGIwddSsoHqOrGM_9KNu5Rbftc" TargetMode="External" /><Relationship Id="rId123" Type="http://schemas.openxmlformats.org/officeDocument/2006/relationships/hyperlink" Target="https://docs.google.com/spreadsheets/d/1T3GF_B_SX43KdTcdx_35X6nr7TuDGvMzzMIN_PrWNEk/edit" TargetMode="External" /><Relationship Id="rId330" Type="http://schemas.openxmlformats.org/officeDocument/2006/relationships/hyperlink" Target="https://docs.google.com/spreadsheets/d/1NdqUAVGmR-kYwXk4dGOQd02vm0QM84YYe1QkH-ckx-I/edit" TargetMode="External" /><Relationship Id="rId568" Type="http://schemas.openxmlformats.org/officeDocument/2006/relationships/hyperlink" Target="https://docs.google.com/spreadsheets/d/1sDWEWGeJCoXLgLxnTAwM3F1Hp3exfIH3FJeqU2YICwY/edit" TargetMode="External" /><Relationship Id="rId775" Type="http://schemas.openxmlformats.org/officeDocument/2006/relationships/hyperlink" Target="https://docs.google.com/spreadsheets/d/1TneXYYwmYr3MqjztgmZkUpjy0LJ1YJPoTdlhO6AsJJ8/edit" TargetMode="External" /><Relationship Id="rId982" Type="http://schemas.openxmlformats.org/officeDocument/2006/relationships/hyperlink" Target="https://docs.google.com/spreadsheets/d/1zhmQmhWxLl3zC7abpTEQ9TWdWH8J6eVpHJ0lLHPwvK0/edit" TargetMode="External" /><Relationship Id="rId1198" Type="http://schemas.openxmlformats.org/officeDocument/2006/relationships/hyperlink" Target="https://docs.google.com/spreadsheets/d/1tQizfMIo2t1Xjh76e01yONa-UMPxF1p_repliGlArU4/edit" TargetMode="External" /><Relationship Id="rId428" Type="http://schemas.openxmlformats.org/officeDocument/2006/relationships/hyperlink" Target="https://docs.google.com/spreadsheets/d/1XHh0XH6Nc9NQwMEFm_aRI8LppL_LJI-ZokQOQU2Zmr4/edit" TargetMode="External" /><Relationship Id="rId635" Type="http://schemas.openxmlformats.org/officeDocument/2006/relationships/hyperlink" Target="https://docs.google.com/spreadsheets/d/1X1Q-TxkwFZ-uWUWGhx7B-u92Oh_enutvMG_YufZL5I4/edit" TargetMode="External" /><Relationship Id="rId842" Type="http://schemas.openxmlformats.org/officeDocument/2006/relationships/hyperlink" Target="https://docs.google.com/spreadsheets/d/1Y5XqKFYqxtplSeTCJZEuoi3VwOl3Grbw1GhiGShsk80/edit" TargetMode="External" /><Relationship Id="rId1058" Type="http://schemas.openxmlformats.org/officeDocument/2006/relationships/hyperlink" Target="https://docs.google.com/spreadsheets/d/1q1qnWtgSaRYstHpqObCJDH3qKliS-ziLrZHUhjNYXRA/edit" TargetMode="External" /><Relationship Id="rId1265" Type="http://schemas.openxmlformats.org/officeDocument/2006/relationships/hyperlink" Target="https://docs.google.com/spreadsheets/d/1AmFFvQIZU_SM81TVUndNCHO8HLyFIl1mTfYXA-Ru9zA/edit" TargetMode="External" /><Relationship Id="rId1472" Type="http://schemas.openxmlformats.org/officeDocument/2006/relationships/hyperlink" Target="https://docs.google.com/spreadsheets/d/1VMvQImF6gTWF55o16A32_xk4uOOvU0gGZ090Z6WCKA0/edit" TargetMode="External" /><Relationship Id="rId702" Type="http://schemas.openxmlformats.org/officeDocument/2006/relationships/hyperlink" Target="https://docs.google.com/spreadsheets/d/1fd-VCWvJmG2Ixt0kCDhKRkmqONdl6ZlAxFT3TH6uGT0/edit" TargetMode="External" /><Relationship Id="rId1125" Type="http://schemas.openxmlformats.org/officeDocument/2006/relationships/hyperlink" Target="https://docs.google.com/spreadsheets/d/1fYCBqn3KqwiwleSAh5wOSRFqXnbQFl-ZzxaCmVSa5nU/edit" TargetMode="External" /><Relationship Id="rId1332" Type="http://schemas.openxmlformats.org/officeDocument/2006/relationships/hyperlink" Target="https://docs.google.com/a/moe.gov.mv/spreadsheets/d/1sZA0rcgUuykCCUSUgHTdiJM4BLjoTw-2iHGLSCUX_pI/edit?usp=sharing" TargetMode="External" /><Relationship Id="rId1777" Type="http://schemas.openxmlformats.org/officeDocument/2006/relationships/hyperlink" Target="https://docs.google.com/a/moe.gov.mv/spreadsheets/d/1U1nYmDylmDbro-d7bz1XtLz2JTQDpRBTB6_3BdhO06g/edit?usp=drive_web" TargetMode="External" /><Relationship Id="rId69" Type="http://schemas.openxmlformats.org/officeDocument/2006/relationships/hyperlink" Target="https://docs.google.com/spreadsheets/d/13VgC6m3Y3MzVeRQ2GbFfuZYWfaseztb1bafv7JbaGhY/edit" TargetMode="External" /><Relationship Id="rId1637" Type="http://schemas.openxmlformats.org/officeDocument/2006/relationships/hyperlink" Target="https://drive.google.com/open?id=1Or4uYl89pW0FouDa2xqs_PeKG-mve6YQ6sc2eigu1M0" TargetMode="External" /><Relationship Id="rId1844" Type="http://schemas.openxmlformats.org/officeDocument/2006/relationships/hyperlink" Target="https://docs.google.com/spreadsheets/d/1g_edWPhZFrJ-vthbhsdUXZzfwEGWM59aqp1ol0Jqkp8/edit" TargetMode="External" /><Relationship Id="rId1704" Type="http://schemas.openxmlformats.org/officeDocument/2006/relationships/hyperlink" Target="https://docs.google.com/spreadsheets/d/1hjfDe7NR9GNVmdI9Pk5wcchrjQhAoPIz7P-VDAfuzPw/edit" TargetMode="External" /><Relationship Id="rId285" Type="http://schemas.openxmlformats.org/officeDocument/2006/relationships/hyperlink" Target="https://drive.google.com/open?id=1ivZYUIgmHTkzl8c1RxBtKahZxPrdF6X9zrN3NpmeOZM" TargetMode="External" /><Relationship Id="rId492" Type="http://schemas.openxmlformats.org/officeDocument/2006/relationships/hyperlink" Target="https://docs.google.com/spreadsheets/d/1jGZPiKvKg3Vkj9fKjc1MFzlVGmlmawgTkTAThXAZWjM/edit" TargetMode="External" /><Relationship Id="rId797" Type="http://schemas.openxmlformats.org/officeDocument/2006/relationships/hyperlink" Target="https://docs.google.com/spreadsheets/d/1vVT4TG5pgtwZ7F_OJe0WSNckXxDMwLjdXFR-gCWdcaQ/edit" TargetMode="External" /><Relationship Id="rId145" Type="http://schemas.openxmlformats.org/officeDocument/2006/relationships/hyperlink" Target="https://drive.google.com/open?id=0B1HY5BcQo9imM1RkbmxZLUR1OEE" TargetMode="External" /><Relationship Id="rId352" Type="http://schemas.openxmlformats.org/officeDocument/2006/relationships/hyperlink" Target="https://docs.google.com/spreadsheets/d/1LaPiaPJJ_5VcZk24K4E00g8HZe06IlhWQmdmXfF06RU/edit" TargetMode="External" /><Relationship Id="rId1287" Type="http://schemas.openxmlformats.org/officeDocument/2006/relationships/hyperlink" Target="https://docs.google.com/spreadsheets/d/170GyPeAvHaqeXOq8Fy9UDY1rcm0ZcidoVs5ZXu3sOAE/edit" TargetMode="External" /><Relationship Id="rId212" Type="http://schemas.openxmlformats.org/officeDocument/2006/relationships/hyperlink" Target="https://drive.google.com/open?id=0B_5bvIXQCdI2TGlybzI3U0ktZzg" TargetMode="External" /><Relationship Id="rId657" Type="http://schemas.openxmlformats.org/officeDocument/2006/relationships/hyperlink" Target="https://docs.google.com/spreadsheets/d/15RLqQrELut65OTTu6kfE4orvVmvrqvdy1iQRPml-Lis/edit" TargetMode="External" /><Relationship Id="rId864" Type="http://schemas.openxmlformats.org/officeDocument/2006/relationships/hyperlink" Target="https://docs.google.com/spreadsheets/d/1jp4s5zncYrDt1OCaGcVmJ3OevPKe9FfGmqyI9vfIe_A/edit" TargetMode="External" /><Relationship Id="rId1494" Type="http://schemas.openxmlformats.org/officeDocument/2006/relationships/hyperlink" Target="https://docs.google.com/spreadsheets/d/1d3VEbx7YMrGDjqQue6iv0H8mb_8I6d2okVQiZzachBs/edit" TargetMode="External" /><Relationship Id="rId1799" Type="http://schemas.openxmlformats.org/officeDocument/2006/relationships/hyperlink" Target="https://docs.google.com/spreadsheets/d/1ubGB0QmulbKDoLAG59m7Lha1NebFUd1m-jqoNaQaIS0/edit" TargetMode="External" /><Relationship Id="rId517" Type="http://schemas.openxmlformats.org/officeDocument/2006/relationships/hyperlink" Target="https://docs.google.com/spreadsheets/d/1ZVtoSU0ZZ8db6O6v_XPPmxDeu1OpCPl-omOQVdHwSnE/edit" TargetMode="External" /><Relationship Id="rId724" Type="http://schemas.openxmlformats.org/officeDocument/2006/relationships/hyperlink" Target="https://docs.google.com/spreadsheets/d/1qVHH1vkWw2aRYJHHyysLMfIMOxZxduwTCdPXWzX2bKY/edit" TargetMode="External" /><Relationship Id="rId931" Type="http://schemas.openxmlformats.org/officeDocument/2006/relationships/hyperlink" Target="https://docs.google.com/spreadsheets/d/144giuO1WH1MEpGsy3MFrx5Q6uQyLgqQ_VEs010jT25w/edit" TargetMode="External" /><Relationship Id="rId1147" Type="http://schemas.openxmlformats.org/officeDocument/2006/relationships/hyperlink" Target="https://docs.google.com/spreadsheets/d/1y533cLUE-wcgV7Fh97ASZgsHmgKxCP-8IUjxRuVw_Fw/edit" TargetMode="External" /><Relationship Id="rId1354" Type="http://schemas.openxmlformats.org/officeDocument/2006/relationships/hyperlink" Target="https://docs.google.com/spreadsheets/d/1ZnNyl8GUA9QEu4oNuV-udim2e9nGrAMYPFw89UoTZyE/edit" TargetMode="External" /><Relationship Id="rId1561" Type="http://schemas.openxmlformats.org/officeDocument/2006/relationships/hyperlink" Target="https://docs.google.com/spreadsheets/d/1o6cxRapPiYwRODT8o6XMcePfdBF2wZPnFtUM4ySQ_4s/edit" TargetMode="External" /><Relationship Id="rId60" Type="http://schemas.openxmlformats.org/officeDocument/2006/relationships/hyperlink" Target="https://docs.google.com/spreadsheets/d/1X7e-ySSIL8bTiA9kmC5Bnn9Q5ii8EnK-6nMqthTzlNg/edit" TargetMode="External" /><Relationship Id="rId1007" Type="http://schemas.openxmlformats.org/officeDocument/2006/relationships/hyperlink" Target="https://docs.google.com/spreadsheets/d/1NPZDWS0ctfZkqFFuBcoov6MaFzcCspSXXk-_AAstnmY/edit" TargetMode="External" /><Relationship Id="rId1214" Type="http://schemas.openxmlformats.org/officeDocument/2006/relationships/hyperlink" Target="https://docs.google.com/spreadsheets/d/1VPHLu90kRHckMlJ0V_-fxs9oIA5FAv0I6_5N5P7TpOQ/edit" TargetMode="External" /><Relationship Id="rId1421" Type="http://schemas.openxmlformats.org/officeDocument/2006/relationships/hyperlink" Target="https://docs.google.com/spreadsheets/d/1Fq-Ni75hUXHNkbfk-M-gw4lbWoiIiFUCREiHDgB3ths/edit" TargetMode="External" /><Relationship Id="rId1659" Type="http://schemas.openxmlformats.org/officeDocument/2006/relationships/hyperlink" Target="https://docs.google.com/spreadsheets/d/18XP7KGum0vbNJDo5UBFmqVa-SBbH_xs82LP-KpMs17w/edit" TargetMode="External" /><Relationship Id="rId1519" Type="http://schemas.openxmlformats.org/officeDocument/2006/relationships/hyperlink" Target="https://docs.google.com/spreadsheets/d/1mUH4RUNOjngiXfe6rB3kFAQHNgALniTJIrjFAaLOfPM/edit" TargetMode="External" /><Relationship Id="rId1726" Type="http://schemas.openxmlformats.org/officeDocument/2006/relationships/hyperlink" Target="https://docs.google.com/spreadsheets/d/1jHHqRZrKkh-3EXjK8m7XflvzFzOkBRWbMrQOXBkSIfI/edit" TargetMode="External" /><Relationship Id="rId18" Type="http://schemas.openxmlformats.org/officeDocument/2006/relationships/hyperlink" Target="https://docs.google.com/spreadsheets/d/18uYRMWZaABbk3E4PUc-q12v2kxQ94VfIdfgVCR2R94U/edit" TargetMode="External" /><Relationship Id="rId167" Type="http://schemas.openxmlformats.org/officeDocument/2006/relationships/hyperlink" Target="https://docs.google.com/spreadsheets/d/1vmAc79-LrBZXEbeH7Fams-Ey5pQV8a8YJjPzTgnSKAU/edit" TargetMode="External" /><Relationship Id="rId374" Type="http://schemas.openxmlformats.org/officeDocument/2006/relationships/hyperlink" Target="https://docs.google.com/spreadsheets/d/1h9ypsfw7jxt5SmEw4H_xymQ4S5J2NP7TORipiQ8lchE/edit" TargetMode="External" /><Relationship Id="rId581" Type="http://schemas.openxmlformats.org/officeDocument/2006/relationships/hyperlink" Target="https://docs.google.com/spreadsheets/d/1bBh8-AR3vaDdG68bnyzr1FeGh_AZiRmopSH1Yl0aYLY/edit" TargetMode="External" /><Relationship Id="rId234" Type="http://schemas.openxmlformats.org/officeDocument/2006/relationships/hyperlink" Target="https://docs.google.com/spreadsheets/d/1yGu-bLX2DFf8iizwvoW05gun-jD4ugYFEb_eoh53orw/edit?usp=sharing" TargetMode="External" /><Relationship Id="rId679" Type="http://schemas.openxmlformats.org/officeDocument/2006/relationships/hyperlink" Target="https://docs.google.com/spreadsheets/d/1S9ZXtJ6xL-SZFRMfYkJlz5Rj50mFcf3ya6i-X0pxcOI/edit" TargetMode="External" /><Relationship Id="rId886" Type="http://schemas.openxmlformats.org/officeDocument/2006/relationships/hyperlink" Target="https://docs.google.com/spreadsheets/d/1--I-WaAXBt56kw9ad35jJ2DuAte2oQpOjXtD2Qdte7I/edit" TargetMode="External" /><Relationship Id="rId2" Type="http://schemas.openxmlformats.org/officeDocument/2006/relationships/hyperlink" Target="https://docs.google.com/spreadsheets/d/1N1DtPXbdGdVf8z1-6jzs-7naoYgn2ZITgVjE53TKyuo/edit" TargetMode="External" /><Relationship Id="rId441" Type="http://schemas.openxmlformats.org/officeDocument/2006/relationships/hyperlink" Target="https://docs.google.com/spreadsheets/d/1t472J5MJxzX-yE796crgMOzBzmXwTyt-msAAtvD8M_M/edit" TargetMode="External" /><Relationship Id="rId539" Type="http://schemas.openxmlformats.org/officeDocument/2006/relationships/hyperlink" Target="https://docs.google.com/a/moe.gov.mv/spreadsheets/d/168AatTnzOLtcEGesEt6fhwKaxcso9oLu3dFNxvCskWY/edit?usp=sharing" TargetMode="External" /><Relationship Id="rId746" Type="http://schemas.openxmlformats.org/officeDocument/2006/relationships/hyperlink" Target="https://docs.google.com/a/moe.gov.mv/spreadsheets/d/18NaOK6F3U7ukcb3la4uN3OnoH9T8pXARASrfuuvBWvg/edit?usp=sharing" TargetMode="External" /><Relationship Id="rId1071" Type="http://schemas.openxmlformats.org/officeDocument/2006/relationships/hyperlink" Target="https://docs.google.com/spreadsheets/d/19G9cEvLXWyAzgg0_K7li-qaccnYPLfOKMrkwdm0lK3I/edit" TargetMode="External" /><Relationship Id="rId1169" Type="http://schemas.openxmlformats.org/officeDocument/2006/relationships/hyperlink" Target="https://docs.google.com/spreadsheets/d/1rSHS3ZtP_Nivpk0E5O5SkwEbgeEbqQ9SXtLPnxh3ckU/edit" TargetMode="External" /><Relationship Id="rId1376" Type="http://schemas.openxmlformats.org/officeDocument/2006/relationships/hyperlink" Target="https://docs.google.com/spreadsheets/d/1KljrkS9FH8FAYwDEKVhl9DZXVBfz-1DH9HceuNEh8A8/edit" TargetMode="External" /><Relationship Id="rId1583" Type="http://schemas.openxmlformats.org/officeDocument/2006/relationships/hyperlink" Target="https://drive.google.com/open?id=1mmdBQErofHtzsEYKhGxetl8zzIJswjUeE1ETnjmt9Vc" TargetMode="External" /><Relationship Id="rId301" Type="http://schemas.openxmlformats.org/officeDocument/2006/relationships/hyperlink" Target="https://docs.google.com/spreadsheets/d/1qSV7FhykQv4FOves8vggoVviw_DgDpM00QrMVukKM-Y/edit" TargetMode="External" /><Relationship Id="rId953" Type="http://schemas.openxmlformats.org/officeDocument/2006/relationships/hyperlink" Target="https://docs.google.com/a/moe.gov.mv/spreadsheets/d/1W53fL5rVcesWPWabaLPadUxTRZQmTxxUr7GIxVPTJdU/edit?usp=sharing" TargetMode="External" /><Relationship Id="rId1029" Type="http://schemas.openxmlformats.org/officeDocument/2006/relationships/hyperlink" Target="https://docs.google.com/spreadsheets/d/1iyfKPqHXSxN9hf4mM8obNewLAHebpRVIdrEIH9UX0zk/edit" TargetMode="External" /><Relationship Id="rId1236" Type="http://schemas.openxmlformats.org/officeDocument/2006/relationships/hyperlink" Target="https://docs.google.com/spreadsheets/d/1iBC-haCZv221N2pCLykt8PjRhNRtDCdG0basXtue_W0/edit" TargetMode="External" /><Relationship Id="rId1790" Type="http://schemas.openxmlformats.org/officeDocument/2006/relationships/hyperlink" Target="https://docs.google.com/spreadsheets/d/1PKgFU9FYJROF88ZweSxd5SjJu7wr-717YykcodIY59Y/ed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834"/>
  <sheetViews>
    <sheetView tabSelected="1" topLeftCell="A187" workbookViewId="0" xr3:uid="{AEA406A1-0E4B-5B11-9CD5-51D6E497D94C}">
      <selection activeCell="X63" sqref="X63"/>
    </sheetView>
  </sheetViews>
  <sheetFormatPr defaultColWidth="14.42578125" defaultRowHeight="22.5" customHeight="1" x14ac:dyDescent="0.15"/>
  <cols>
    <col min="1" max="1" width="9.03515625" customWidth="1"/>
    <col min="2" max="2" width="7.55078125" customWidth="1"/>
    <col min="3" max="3" width="9.84375" customWidth="1"/>
    <col min="4" max="4" width="15.1015625" customWidth="1"/>
    <col min="5" max="5" width="12" customWidth="1"/>
    <col min="6" max="6" width="11.4609375" customWidth="1"/>
    <col min="7" max="7" width="44.3671875" customWidth="1"/>
    <col min="8" max="9" width="19.8203125" hidden="1" customWidth="1"/>
    <col min="10" max="10" width="24.8125" hidden="1" customWidth="1"/>
    <col min="11" max="11" width="19.8203125" hidden="1" customWidth="1"/>
    <col min="12" max="12" width="16.31640625" hidden="1" customWidth="1"/>
    <col min="13" max="13" width="21.44140625" hidden="1" customWidth="1"/>
    <col min="14" max="14" width="24.9453125" hidden="1" customWidth="1"/>
    <col min="15" max="15" width="21.7109375" hidden="1" customWidth="1"/>
    <col min="16" max="17" width="19.95703125" hidden="1" customWidth="1"/>
    <col min="18" max="18" width="26.4296875" hidden="1" customWidth="1"/>
    <col min="19" max="19" width="27.375" hidden="1" customWidth="1"/>
    <col min="20" max="20" width="17.80078125" hidden="1" customWidth="1"/>
    <col min="21" max="21" width="3.37109375" hidden="1" customWidth="1"/>
  </cols>
  <sheetData>
    <row r="1" spans="1:21" ht="22.5" customHeight="1" x14ac:dyDescent="0.15">
      <c r="A1" s="1">
        <v>78</v>
      </c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5" t="s">
        <v>7</v>
      </c>
      <c r="J1" s="6" t="s">
        <v>8</v>
      </c>
      <c r="K1" s="7" t="s">
        <v>9</v>
      </c>
      <c r="L1" s="8" t="s">
        <v>10</v>
      </c>
      <c r="M1" s="9" t="s">
        <v>11</v>
      </c>
      <c r="N1" s="10" t="s">
        <v>12</v>
      </c>
      <c r="O1" s="11" t="s">
        <v>13</v>
      </c>
      <c r="P1" s="11" t="s">
        <v>14</v>
      </c>
      <c r="Q1" s="12" t="s">
        <v>15</v>
      </c>
      <c r="R1" s="2"/>
      <c r="S1" s="13" t="s">
        <v>16</v>
      </c>
      <c r="T1" s="14" t="s">
        <v>17</v>
      </c>
      <c r="U1" s="15"/>
    </row>
    <row r="2" spans="1:21" ht="22.5" customHeight="1" x14ac:dyDescent="0.2">
      <c r="A2" s="172">
        <v>2005</v>
      </c>
      <c r="B2" s="173" t="s">
        <v>18</v>
      </c>
      <c r="C2" s="174" t="s">
        <v>19</v>
      </c>
      <c r="D2" s="175" t="s">
        <v>20</v>
      </c>
      <c r="E2" s="175" t="s">
        <v>21</v>
      </c>
      <c r="F2" s="173" t="s">
        <v>22</v>
      </c>
      <c r="G2" s="176" t="s">
        <v>23</v>
      </c>
      <c r="H2" s="19" t="s">
        <v>25</v>
      </c>
      <c r="I2" s="20" t="s">
        <v>26</v>
      </c>
      <c r="J2" s="21" t="s">
        <v>27</v>
      </c>
      <c r="K2" s="22" t="s">
        <v>28</v>
      </c>
      <c r="L2" s="23" t="s">
        <v>29</v>
      </c>
      <c r="M2" s="24" t="s">
        <v>30</v>
      </c>
      <c r="N2" s="21" t="s">
        <v>31</v>
      </c>
      <c r="O2" s="25" t="s">
        <v>32</v>
      </c>
      <c r="P2" s="26"/>
      <c r="Q2" s="24" t="s">
        <v>33</v>
      </c>
      <c r="R2" s="27" t="s">
        <v>34</v>
      </c>
      <c r="S2" s="28" t="s">
        <v>35</v>
      </c>
      <c r="T2" s="29" t="s">
        <v>36</v>
      </c>
      <c r="U2" s="30" t="s">
        <v>37</v>
      </c>
    </row>
    <row r="3" spans="1:21" ht="22.5" customHeight="1" x14ac:dyDescent="0.2">
      <c r="A3" s="172">
        <v>2003</v>
      </c>
      <c r="B3" s="173" t="s">
        <v>38</v>
      </c>
      <c r="C3" s="174" t="s">
        <v>39</v>
      </c>
      <c r="D3" s="175" t="s">
        <v>20</v>
      </c>
      <c r="E3" s="175" t="s">
        <v>21</v>
      </c>
      <c r="F3" s="173" t="s">
        <v>40</v>
      </c>
      <c r="G3" s="178" t="s">
        <v>41</v>
      </c>
      <c r="H3" s="19" t="s">
        <v>43</v>
      </c>
      <c r="I3" s="31" t="s">
        <v>44</v>
      </c>
      <c r="J3" s="21" t="s">
        <v>45</v>
      </c>
      <c r="K3" s="22" t="s">
        <v>46</v>
      </c>
      <c r="L3" s="23" t="s">
        <v>47</v>
      </c>
      <c r="M3" s="24" t="s">
        <v>48</v>
      </c>
      <c r="N3" s="21" t="s">
        <v>49</v>
      </c>
      <c r="O3" s="32" t="s">
        <v>50</v>
      </c>
      <c r="P3" s="33"/>
      <c r="Q3" s="33">
        <v>58</v>
      </c>
      <c r="R3" s="27" t="s">
        <v>51</v>
      </c>
      <c r="S3" s="34" t="s">
        <v>52</v>
      </c>
      <c r="T3" s="29" t="s">
        <v>36</v>
      </c>
      <c r="U3" s="30" t="s">
        <v>53</v>
      </c>
    </row>
    <row r="4" spans="1:21" ht="22.5" customHeight="1" x14ac:dyDescent="0.2">
      <c r="A4" s="172">
        <v>2014</v>
      </c>
      <c r="B4" s="173" t="s">
        <v>57</v>
      </c>
      <c r="C4" s="174" t="s">
        <v>58</v>
      </c>
      <c r="D4" s="175" t="s">
        <v>20</v>
      </c>
      <c r="E4" s="175" t="s">
        <v>21</v>
      </c>
      <c r="F4" s="173" t="s">
        <v>60</v>
      </c>
      <c r="G4" s="176" t="s">
        <v>61</v>
      </c>
      <c r="H4" s="19" t="s">
        <v>65</v>
      </c>
      <c r="I4" s="31" t="s">
        <v>66</v>
      </c>
      <c r="J4" s="21" t="s">
        <v>67</v>
      </c>
      <c r="K4" s="22" t="s">
        <v>68</v>
      </c>
      <c r="L4" s="23" t="s">
        <v>70</v>
      </c>
      <c r="M4" s="24" t="s">
        <v>72</v>
      </c>
      <c r="N4" s="21" t="s">
        <v>73</v>
      </c>
      <c r="O4" s="35" t="s">
        <v>74</v>
      </c>
      <c r="P4" s="26"/>
      <c r="Q4" s="24" t="s">
        <v>75</v>
      </c>
      <c r="R4" s="27" t="s">
        <v>76</v>
      </c>
      <c r="S4" s="34" t="s">
        <v>78</v>
      </c>
      <c r="T4" s="29" t="s">
        <v>36</v>
      </c>
      <c r="U4" s="30" t="s">
        <v>37</v>
      </c>
    </row>
    <row r="5" spans="1:21" ht="22.5" customHeight="1" x14ac:dyDescent="0.2">
      <c r="A5" s="172">
        <v>2012</v>
      </c>
      <c r="B5" s="179" t="s">
        <v>79</v>
      </c>
      <c r="C5" s="174" t="s">
        <v>80</v>
      </c>
      <c r="D5" s="175" t="s">
        <v>20</v>
      </c>
      <c r="E5" s="175" t="s">
        <v>21</v>
      </c>
      <c r="F5" s="173" t="s">
        <v>81</v>
      </c>
      <c r="G5" s="173" t="s">
        <v>82</v>
      </c>
      <c r="H5" s="19" t="s">
        <v>84</v>
      </c>
      <c r="I5" s="31" t="s">
        <v>85</v>
      </c>
      <c r="J5" s="21" t="s">
        <v>86</v>
      </c>
      <c r="K5" s="22" t="s">
        <v>88</v>
      </c>
      <c r="L5" s="23" t="s">
        <v>89</v>
      </c>
      <c r="M5" s="24" t="s">
        <v>91</v>
      </c>
      <c r="N5" s="21" t="s">
        <v>92</v>
      </c>
      <c r="O5" s="32" t="s">
        <v>93</v>
      </c>
      <c r="P5" s="24" t="s">
        <v>94</v>
      </c>
      <c r="Q5" s="24" t="s">
        <v>95</v>
      </c>
      <c r="R5" s="27" t="s">
        <v>96</v>
      </c>
      <c r="S5" s="34" t="s">
        <v>97</v>
      </c>
      <c r="T5" s="37" t="s">
        <v>36</v>
      </c>
      <c r="U5" s="30" t="s">
        <v>53</v>
      </c>
    </row>
    <row r="6" spans="1:21" ht="22.5" customHeight="1" x14ac:dyDescent="0.2">
      <c r="A6" s="172">
        <v>2001</v>
      </c>
      <c r="B6" s="173" t="s">
        <v>99</v>
      </c>
      <c r="C6" s="174" t="s">
        <v>100</v>
      </c>
      <c r="D6" s="175" t="s">
        <v>20</v>
      </c>
      <c r="E6" s="175" t="s">
        <v>21</v>
      </c>
      <c r="F6" s="173" t="s">
        <v>101</v>
      </c>
      <c r="G6" s="173" t="s">
        <v>83</v>
      </c>
      <c r="H6" s="19" t="s">
        <v>103</v>
      </c>
      <c r="I6" s="31" t="s">
        <v>104</v>
      </c>
      <c r="J6" s="21" t="s">
        <v>105</v>
      </c>
      <c r="K6" s="22" t="s">
        <v>106</v>
      </c>
      <c r="L6" s="23" t="s">
        <v>108</v>
      </c>
      <c r="M6" s="24" t="s">
        <v>109</v>
      </c>
      <c r="N6" s="39" t="str">
        <f>HYPERLINK("https://docs.google.com/spreadsheets/d/1k1kR2t1TS8ngwqPPdogRGvDaAEX75I6IMC9t0F_iQ3w/edit#gid=1060184755","https://docs.google.com/spreadsheets/d/1k1kR2t1TS8ngwqPPdogRGvDaAEX75I6IMC9t0F_iQ3w/edit#gid=1060184755")</f>
        <v>https://docs.google.com/spreadsheets/d/1k1kR2t1TS8ngwqPPdogRGvDaAEX75I6IMC9t0F_iQ3w/edit#gid=1060184755</v>
      </c>
      <c r="O6" s="32" t="s">
        <v>114</v>
      </c>
      <c r="P6" s="26"/>
      <c r="Q6" s="24" t="s">
        <v>115</v>
      </c>
      <c r="R6" s="27" t="s">
        <v>116</v>
      </c>
      <c r="S6" s="34" t="s">
        <v>117</v>
      </c>
      <c r="T6" s="37" t="s">
        <v>36</v>
      </c>
      <c r="U6" s="30" t="s">
        <v>37</v>
      </c>
    </row>
    <row r="7" spans="1:21" ht="22.5" customHeight="1" x14ac:dyDescent="0.2">
      <c r="A7" s="172">
        <v>2002</v>
      </c>
      <c r="B7" s="173" t="s">
        <v>118</v>
      </c>
      <c r="C7" s="174" t="s">
        <v>120</v>
      </c>
      <c r="D7" s="175" t="s">
        <v>20</v>
      </c>
      <c r="E7" s="175" t="s">
        <v>21</v>
      </c>
      <c r="F7" s="173" t="s">
        <v>121</v>
      </c>
      <c r="G7" s="173" t="s">
        <v>87</v>
      </c>
      <c r="H7" s="19" t="s">
        <v>122</v>
      </c>
      <c r="I7" s="31" t="s">
        <v>123</v>
      </c>
      <c r="J7" s="21" t="s">
        <v>124</v>
      </c>
      <c r="K7" s="22" t="s">
        <v>125</v>
      </c>
      <c r="L7" s="23" t="s">
        <v>126</v>
      </c>
      <c r="M7" s="24" t="s">
        <v>127</v>
      </c>
      <c r="N7" s="39" t="str">
        <f>HYPERLINK("https://docs.google.com/spreadsheets/d/1DA3__bMWSCQxynFaguJOuvBeBAvrDx_3xc3Xy6YdQ6I/edit#gid=1060184755","https://docs.google.com/spreadsheets/d/1DA3__bMWSCQxynFaguJOuvBeBAvrDx_3xc3Xy6YdQ6I/edit#gid=1060184755")</f>
        <v>https://docs.google.com/spreadsheets/d/1DA3__bMWSCQxynFaguJOuvBeBAvrDx_3xc3Xy6YdQ6I/edit#gid=1060184755</v>
      </c>
      <c r="O7" s="32" t="s">
        <v>129</v>
      </c>
      <c r="P7" s="26"/>
      <c r="Q7" s="26"/>
      <c r="R7" s="27" t="s">
        <v>130</v>
      </c>
      <c r="S7" s="34" t="s">
        <v>131</v>
      </c>
      <c r="T7" s="29" t="s">
        <v>36</v>
      </c>
      <c r="U7" s="30" t="s">
        <v>53</v>
      </c>
    </row>
    <row r="8" spans="1:21" ht="22.5" customHeight="1" x14ac:dyDescent="0.2">
      <c r="A8" s="172">
        <v>2006</v>
      </c>
      <c r="B8" s="173" t="s">
        <v>132</v>
      </c>
      <c r="C8" s="174" t="s">
        <v>133</v>
      </c>
      <c r="D8" s="175" t="s">
        <v>20</v>
      </c>
      <c r="E8" s="175" t="s">
        <v>21</v>
      </c>
      <c r="F8" s="173" t="s">
        <v>134</v>
      </c>
      <c r="G8" s="173" t="s">
        <v>98</v>
      </c>
      <c r="H8" s="19" t="s">
        <v>137</v>
      </c>
      <c r="I8" s="31" t="s">
        <v>138</v>
      </c>
      <c r="J8" s="21" t="s">
        <v>139</v>
      </c>
      <c r="K8" s="22" t="s">
        <v>140</v>
      </c>
      <c r="L8" s="23" t="s">
        <v>141</v>
      </c>
      <c r="M8" s="24" t="s">
        <v>142</v>
      </c>
      <c r="N8" s="21" t="s">
        <v>144</v>
      </c>
      <c r="O8" s="32" t="s">
        <v>146</v>
      </c>
      <c r="P8" s="26"/>
      <c r="Q8" s="24" t="s">
        <v>147</v>
      </c>
      <c r="R8" s="40" t="s">
        <v>148</v>
      </c>
      <c r="S8" s="34" t="s">
        <v>149</v>
      </c>
      <c r="T8" s="29" t="s">
        <v>36</v>
      </c>
      <c r="U8" s="30" t="s">
        <v>37</v>
      </c>
    </row>
    <row r="9" spans="1:21" ht="22.5" customHeight="1" x14ac:dyDescent="0.2">
      <c r="A9" s="172">
        <v>2004</v>
      </c>
      <c r="B9" s="173" t="s">
        <v>150</v>
      </c>
      <c r="C9" s="174" t="s">
        <v>151</v>
      </c>
      <c r="D9" s="175" t="s">
        <v>20</v>
      </c>
      <c r="E9" s="175" t="s">
        <v>21</v>
      </c>
      <c r="F9" s="173" t="s">
        <v>152</v>
      </c>
      <c r="G9" s="173" t="s">
        <v>64</v>
      </c>
      <c r="H9" s="19" t="s">
        <v>154</v>
      </c>
      <c r="I9" s="31" t="s">
        <v>155</v>
      </c>
      <c r="J9" s="21" t="s">
        <v>156</v>
      </c>
      <c r="K9" s="22" t="s">
        <v>157</v>
      </c>
      <c r="L9" s="23" t="s">
        <v>158</v>
      </c>
      <c r="M9" s="24" t="s">
        <v>159</v>
      </c>
      <c r="N9" s="21" t="s">
        <v>161</v>
      </c>
      <c r="O9" s="32" t="s">
        <v>162</v>
      </c>
      <c r="P9" s="26"/>
      <c r="Q9" s="24" t="s">
        <v>163</v>
      </c>
      <c r="R9" s="27" t="s">
        <v>164</v>
      </c>
      <c r="S9" s="34" t="s">
        <v>165</v>
      </c>
      <c r="T9" s="29" t="s">
        <v>36</v>
      </c>
      <c r="U9" s="30" t="s">
        <v>53</v>
      </c>
    </row>
    <row r="10" spans="1:21" ht="22.5" customHeight="1" x14ac:dyDescent="0.2">
      <c r="A10" s="172">
        <v>2009</v>
      </c>
      <c r="B10" s="173" t="s">
        <v>166</v>
      </c>
      <c r="C10" s="174" t="s">
        <v>167</v>
      </c>
      <c r="D10" s="175" t="s">
        <v>20</v>
      </c>
      <c r="E10" s="175" t="s">
        <v>21</v>
      </c>
      <c r="F10" s="173" t="s">
        <v>168</v>
      </c>
      <c r="G10" s="173" t="s">
        <v>169</v>
      </c>
      <c r="H10" s="19" t="s">
        <v>170</v>
      </c>
      <c r="I10" s="31" t="s">
        <v>171</v>
      </c>
      <c r="J10" s="21" t="s">
        <v>172</v>
      </c>
      <c r="K10" s="22" t="s">
        <v>173</v>
      </c>
      <c r="L10" s="23" t="s">
        <v>175</v>
      </c>
      <c r="M10" s="24" t="s">
        <v>176</v>
      </c>
      <c r="N10" s="21" t="s">
        <v>177</v>
      </c>
      <c r="O10" s="32" t="s">
        <v>178</v>
      </c>
      <c r="P10" s="26"/>
      <c r="Q10" s="24" t="s">
        <v>179</v>
      </c>
      <c r="R10" s="27" t="s">
        <v>180</v>
      </c>
      <c r="S10" s="34" t="s">
        <v>181</v>
      </c>
      <c r="T10" s="29" t="s">
        <v>182</v>
      </c>
      <c r="U10" s="30" t="s">
        <v>37</v>
      </c>
    </row>
    <row r="11" spans="1:21" ht="22.5" customHeight="1" x14ac:dyDescent="0.2">
      <c r="A11" s="172">
        <v>2008</v>
      </c>
      <c r="B11" s="173" t="s">
        <v>183</v>
      </c>
      <c r="C11" s="174" t="s">
        <v>184</v>
      </c>
      <c r="D11" s="175" t="s">
        <v>20</v>
      </c>
      <c r="E11" s="175" t="s">
        <v>21</v>
      </c>
      <c r="F11" s="173" t="s">
        <v>185</v>
      </c>
      <c r="G11" s="173" t="s">
        <v>186</v>
      </c>
      <c r="H11" s="19" t="s">
        <v>188</v>
      </c>
      <c r="I11" s="31" t="s">
        <v>189</v>
      </c>
      <c r="J11" s="21" t="s">
        <v>191</v>
      </c>
      <c r="K11" s="22" t="s">
        <v>192</v>
      </c>
      <c r="L11" s="23" t="s">
        <v>194</v>
      </c>
      <c r="M11" s="24" t="s">
        <v>195</v>
      </c>
      <c r="N11" s="21" t="s">
        <v>197</v>
      </c>
      <c r="O11" s="32" t="s">
        <v>198</v>
      </c>
      <c r="P11" s="26"/>
      <c r="Q11" s="24" t="s">
        <v>200</v>
      </c>
      <c r="R11" s="27" t="s">
        <v>201</v>
      </c>
      <c r="S11" s="34" t="s">
        <v>202</v>
      </c>
      <c r="T11" s="41" t="s">
        <v>182</v>
      </c>
      <c r="U11" s="30" t="s">
        <v>53</v>
      </c>
    </row>
    <row r="12" spans="1:21" ht="22.5" customHeight="1" x14ac:dyDescent="0.2">
      <c r="A12" s="172">
        <v>2011</v>
      </c>
      <c r="B12" s="173" t="s">
        <v>205</v>
      </c>
      <c r="C12" s="174" t="s">
        <v>206</v>
      </c>
      <c r="D12" s="175" t="s">
        <v>20</v>
      </c>
      <c r="E12" s="175" t="s">
        <v>21</v>
      </c>
      <c r="F12" s="173" t="s">
        <v>208</v>
      </c>
      <c r="G12" s="173" t="s">
        <v>209</v>
      </c>
      <c r="H12" s="19" t="s">
        <v>211</v>
      </c>
      <c r="I12" s="42" t="s">
        <v>212</v>
      </c>
      <c r="J12" s="21" t="s">
        <v>215</v>
      </c>
      <c r="K12" s="22" t="s">
        <v>216</v>
      </c>
      <c r="L12" s="23" t="s">
        <v>217</v>
      </c>
      <c r="M12" s="24" t="s">
        <v>218</v>
      </c>
      <c r="N12" s="21" t="s">
        <v>220</v>
      </c>
      <c r="O12" s="32" t="s">
        <v>223</v>
      </c>
      <c r="P12" s="26"/>
      <c r="Q12" s="24" t="s">
        <v>224</v>
      </c>
      <c r="R12" s="27" t="s">
        <v>226</v>
      </c>
      <c r="S12" s="34" t="s">
        <v>227</v>
      </c>
      <c r="T12" s="29" t="s">
        <v>182</v>
      </c>
      <c r="U12" s="30" t="s">
        <v>37</v>
      </c>
    </row>
    <row r="13" spans="1:21" ht="22.5" customHeight="1" x14ac:dyDescent="0.2">
      <c r="A13" s="172">
        <v>2010</v>
      </c>
      <c r="B13" s="173" t="s">
        <v>230</v>
      </c>
      <c r="C13" s="174" t="s">
        <v>231</v>
      </c>
      <c r="D13" s="175" t="s">
        <v>20</v>
      </c>
      <c r="E13" s="175" t="s">
        <v>21</v>
      </c>
      <c r="F13" s="173" t="s">
        <v>232</v>
      </c>
      <c r="G13" s="173" t="s">
        <v>233</v>
      </c>
      <c r="H13" s="19" t="s">
        <v>235</v>
      </c>
      <c r="I13" s="31" t="s">
        <v>236</v>
      </c>
      <c r="J13" s="21" t="s">
        <v>237</v>
      </c>
      <c r="K13" s="22" t="s">
        <v>238</v>
      </c>
      <c r="L13" s="23" t="s">
        <v>239</v>
      </c>
      <c r="M13" s="24" t="s">
        <v>240</v>
      </c>
      <c r="N13" s="39" t="str">
        <f>HYPERLINK("https://docs.google.com/spreadsheets/d/1AgnXomDzskpzYbnO5JUSgMA_VSoLjUrroWK23jNAb74/edit#gid=1060184755","https://docs.google.com/spreadsheets/d/1AgnXomDzskpzYbnO5JUSgMA_VSoLjUrroWK23jNAb74/edit#gid=1060184755")</f>
        <v>https://docs.google.com/spreadsheets/d/1AgnXomDzskpzYbnO5JUSgMA_VSoLjUrroWK23jNAb74/edit#gid=1060184755</v>
      </c>
      <c r="O13" s="32" t="s">
        <v>246</v>
      </c>
      <c r="P13" s="26"/>
      <c r="Q13" s="24" t="s">
        <v>247</v>
      </c>
      <c r="R13" s="27" t="s">
        <v>248</v>
      </c>
      <c r="S13" s="34" t="s">
        <v>249</v>
      </c>
      <c r="T13" s="41" t="s">
        <v>182</v>
      </c>
      <c r="U13" s="30" t="s">
        <v>53</v>
      </c>
    </row>
    <row r="14" spans="1:21" ht="22.5" customHeight="1" x14ac:dyDescent="0.2">
      <c r="A14" s="172">
        <v>2013</v>
      </c>
      <c r="B14" s="173" t="s">
        <v>251</v>
      </c>
      <c r="C14" s="174" t="s">
        <v>253</v>
      </c>
      <c r="D14" s="175" t="s">
        <v>20</v>
      </c>
      <c r="E14" s="175" t="s">
        <v>21</v>
      </c>
      <c r="F14" s="173" t="s">
        <v>254</v>
      </c>
      <c r="G14" s="173" t="s">
        <v>255</v>
      </c>
      <c r="H14" s="19" t="s">
        <v>257</v>
      </c>
      <c r="I14" s="31" t="s">
        <v>258</v>
      </c>
      <c r="J14" s="21" t="s">
        <v>260</v>
      </c>
      <c r="K14" s="22" t="s">
        <v>261</v>
      </c>
      <c r="L14" s="23" t="s">
        <v>262</v>
      </c>
      <c r="M14" s="24" t="s">
        <v>263</v>
      </c>
      <c r="N14" s="21" t="s">
        <v>264</v>
      </c>
      <c r="O14" s="32" t="s">
        <v>266</v>
      </c>
      <c r="P14" s="26"/>
      <c r="Q14" s="24" t="s">
        <v>267</v>
      </c>
      <c r="R14" s="27" t="s">
        <v>268</v>
      </c>
      <c r="S14" s="34" t="s">
        <v>269</v>
      </c>
      <c r="T14" s="41" t="s">
        <v>182</v>
      </c>
      <c r="U14" s="30" t="s">
        <v>37</v>
      </c>
    </row>
    <row r="15" spans="1:21" ht="22.5" customHeight="1" x14ac:dyDescent="0.2">
      <c r="A15" s="172">
        <v>2007</v>
      </c>
      <c r="B15" s="173" t="s">
        <v>270</v>
      </c>
      <c r="C15" s="174" t="s">
        <v>271</v>
      </c>
      <c r="D15" s="175" t="s">
        <v>20</v>
      </c>
      <c r="E15" s="175" t="s">
        <v>21</v>
      </c>
      <c r="F15" s="173" t="s">
        <v>273</v>
      </c>
      <c r="G15" s="173" t="s">
        <v>274</v>
      </c>
      <c r="H15" s="19" t="s">
        <v>275</v>
      </c>
      <c r="I15" s="31" t="s">
        <v>276</v>
      </c>
      <c r="J15" s="21" t="s">
        <v>277</v>
      </c>
      <c r="K15" s="22" t="s">
        <v>279</v>
      </c>
      <c r="L15" s="23" t="s">
        <v>280</v>
      </c>
      <c r="M15" s="24" t="s">
        <v>281</v>
      </c>
      <c r="N15" s="44" t="str">
        <f>HYPERLINK("https://docs.google.com/spreadsheets/d/123ZknjuhqwrQC2coPf2S-tCPHJ61cSyCbyZMrTK75qg/edit#gid=1060184755","https://docs.google.com/spreadsheets/d/123ZknjuhqwrQC2coPf2S-tCPHJ61cSyCbyZMrTK75qg/edit#gid=1060184755")</f>
        <v>https://docs.google.com/spreadsheets/d/123ZknjuhqwrQC2coPf2S-tCPHJ61cSyCbyZMrTK75qg/edit#gid=1060184755</v>
      </c>
      <c r="O15" s="32" t="s">
        <v>282</v>
      </c>
      <c r="P15" s="26"/>
      <c r="Q15" s="24" t="s">
        <v>283</v>
      </c>
      <c r="R15" s="27" t="s">
        <v>284</v>
      </c>
      <c r="S15" s="34" t="s">
        <v>285</v>
      </c>
      <c r="T15" s="41" t="s">
        <v>182</v>
      </c>
      <c r="U15" s="30" t="s">
        <v>53</v>
      </c>
    </row>
    <row r="16" spans="1:21" ht="22.5" customHeight="1" x14ac:dyDescent="0.2">
      <c r="A16" s="172">
        <v>2105</v>
      </c>
      <c r="B16" s="173" t="s">
        <v>286</v>
      </c>
      <c r="C16" s="174" t="s">
        <v>287</v>
      </c>
      <c r="D16" s="175" t="s">
        <v>20</v>
      </c>
      <c r="E16" s="175" t="s">
        <v>289</v>
      </c>
      <c r="F16" s="173" t="s">
        <v>290</v>
      </c>
      <c r="G16" s="173" t="s">
        <v>291</v>
      </c>
      <c r="H16" s="45" t="s">
        <v>292</v>
      </c>
      <c r="I16" s="46" t="s">
        <v>293</v>
      </c>
      <c r="J16" s="47" t="s">
        <v>294</v>
      </c>
      <c r="K16" s="48" t="s">
        <v>295</v>
      </c>
      <c r="L16" s="49" t="s">
        <v>296</v>
      </c>
      <c r="M16" s="50" t="s">
        <v>297</v>
      </c>
      <c r="N16" s="47" t="s">
        <v>298</v>
      </c>
      <c r="O16" s="51" t="s">
        <v>299</v>
      </c>
      <c r="P16" s="52"/>
      <c r="Q16" s="52" t="s">
        <v>300</v>
      </c>
      <c r="R16" s="53" t="s">
        <v>301</v>
      </c>
      <c r="S16" s="54" t="s">
        <v>302</v>
      </c>
      <c r="T16" s="41" t="s">
        <v>182</v>
      </c>
      <c r="U16" s="30" t="s">
        <v>37</v>
      </c>
    </row>
    <row r="17" spans="1:21" ht="22.5" customHeight="1" x14ac:dyDescent="0.2">
      <c r="A17" s="172">
        <v>2103</v>
      </c>
      <c r="B17" s="173" t="s">
        <v>303</v>
      </c>
      <c r="C17" s="174" t="s">
        <v>304</v>
      </c>
      <c r="D17" s="175" t="s">
        <v>20</v>
      </c>
      <c r="E17" s="175" t="s">
        <v>289</v>
      </c>
      <c r="F17" s="173" t="s">
        <v>290</v>
      </c>
      <c r="G17" s="173" t="s">
        <v>305</v>
      </c>
      <c r="H17" s="19" t="s">
        <v>306</v>
      </c>
      <c r="I17" s="31" t="s">
        <v>307</v>
      </c>
      <c r="J17" s="21" t="s">
        <v>308</v>
      </c>
      <c r="K17" s="22" t="s">
        <v>309</v>
      </c>
      <c r="L17" s="23" t="s">
        <v>310</v>
      </c>
      <c r="M17" s="24" t="s">
        <v>311</v>
      </c>
      <c r="N17" s="55"/>
      <c r="O17" s="56" t="s">
        <v>312</v>
      </c>
      <c r="P17" s="26"/>
      <c r="Q17" s="26" t="s">
        <v>313</v>
      </c>
      <c r="R17" s="27" t="s">
        <v>314</v>
      </c>
      <c r="S17" s="34" t="s">
        <v>315</v>
      </c>
      <c r="T17" s="41" t="s">
        <v>182</v>
      </c>
      <c r="U17" s="30" t="s">
        <v>53</v>
      </c>
    </row>
    <row r="18" spans="1:21" ht="22.5" customHeight="1" x14ac:dyDescent="0.2">
      <c r="A18" s="172">
        <v>2101</v>
      </c>
      <c r="B18" s="173" t="s">
        <v>316</v>
      </c>
      <c r="C18" s="174" t="s">
        <v>317</v>
      </c>
      <c r="D18" s="175" t="s">
        <v>20</v>
      </c>
      <c r="E18" s="175" t="s">
        <v>289</v>
      </c>
      <c r="F18" s="173" t="s">
        <v>290</v>
      </c>
      <c r="G18" s="173" t="s">
        <v>112</v>
      </c>
      <c r="H18" s="57"/>
      <c r="I18" s="20"/>
      <c r="J18" s="21" t="s">
        <v>318</v>
      </c>
      <c r="K18" s="58"/>
      <c r="L18" s="23" t="s">
        <v>319</v>
      </c>
      <c r="M18" s="24" t="s">
        <v>320</v>
      </c>
      <c r="N18" s="21" t="s">
        <v>321</v>
      </c>
      <c r="O18" s="59"/>
      <c r="P18" s="26"/>
      <c r="Q18" s="24" t="s">
        <v>322</v>
      </c>
      <c r="R18" s="27" t="s">
        <v>323</v>
      </c>
      <c r="S18" s="34" t="s">
        <v>324</v>
      </c>
      <c r="T18" s="60" t="s">
        <v>325</v>
      </c>
      <c r="U18" s="30" t="s">
        <v>37</v>
      </c>
    </row>
    <row r="19" spans="1:21" ht="22.5" customHeight="1" x14ac:dyDescent="0.2">
      <c r="A19" s="172">
        <v>2102</v>
      </c>
      <c r="B19" s="173" t="s">
        <v>326</v>
      </c>
      <c r="C19" s="174" t="s">
        <v>327</v>
      </c>
      <c r="D19" s="175" t="s">
        <v>20</v>
      </c>
      <c r="E19" s="175" t="s">
        <v>289</v>
      </c>
      <c r="F19" s="173" t="s">
        <v>328</v>
      </c>
      <c r="G19" s="173" t="s">
        <v>329</v>
      </c>
      <c r="H19" s="19" t="s">
        <v>330</v>
      </c>
      <c r="I19" s="31" t="s">
        <v>331</v>
      </c>
      <c r="J19" s="21" t="s">
        <v>332</v>
      </c>
      <c r="K19" s="22" t="s">
        <v>333</v>
      </c>
      <c r="L19" s="23" t="s">
        <v>334</v>
      </c>
      <c r="M19" s="24" t="s">
        <v>335</v>
      </c>
      <c r="N19" s="39" t="str">
        <f>HYPERLINK("https://docs.google.com/spreadsheets/d/1s3twIGpRRZvqjtnm-TkDn0rovA6Af1RMT-RBTtsM8-s/edit#gid=1060184755","https://docs.google.com/spreadsheets/d/1s3twIGpRRZvqjtnm-TkDn0rovA6Af1RMT-RBTtsM8-s/edit#gid=1060184755")</f>
        <v>https://docs.google.com/spreadsheets/d/1s3twIGpRRZvqjtnm-TkDn0rovA6Af1RMT-RBTtsM8-s/edit#gid=1060184755</v>
      </c>
      <c r="O19" s="56" t="s">
        <v>336</v>
      </c>
      <c r="P19" s="26"/>
      <c r="Q19" s="24" t="s">
        <v>337</v>
      </c>
      <c r="R19" s="27" t="s">
        <v>338</v>
      </c>
      <c r="S19" s="34" t="s">
        <v>339</v>
      </c>
      <c r="T19" s="29" t="s">
        <v>182</v>
      </c>
      <c r="U19" s="30" t="s">
        <v>53</v>
      </c>
    </row>
    <row r="20" spans="1:21" ht="22.5" customHeight="1" x14ac:dyDescent="0.2">
      <c r="A20" s="172">
        <v>2104</v>
      </c>
      <c r="B20" s="173" t="s">
        <v>340</v>
      </c>
      <c r="C20" s="174" t="s">
        <v>341</v>
      </c>
      <c r="D20" s="175" t="s">
        <v>20</v>
      </c>
      <c r="E20" s="175" t="s">
        <v>289</v>
      </c>
      <c r="F20" s="173" t="s">
        <v>342</v>
      </c>
      <c r="G20" s="173" t="s">
        <v>119</v>
      </c>
      <c r="H20" s="19" t="s">
        <v>343</v>
      </c>
      <c r="I20" s="31" t="s">
        <v>344</v>
      </c>
      <c r="J20" s="21" t="s">
        <v>345</v>
      </c>
      <c r="K20" s="22" t="s">
        <v>346</v>
      </c>
      <c r="L20" s="23" t="s">
        <v>347</v>
      </c>
      <c r="M20" s="24" t="s">
        <v>348</v>
      </c>
      <c r="N20" s="21" t="s">
        <v>349</v>
      </c>
      <c r="O20" s="56" t="s">
        <v>350</v>
      </c>
      <c r="P20" s="26"/>
      <c r="Q20" s="26" t="s">
        <v>351</v>
      </c>
      <c r="R20" s="27" t="s">
        <v>352</v>
      </c>
      <c r="S20" s="34" t="s">
        <v>353</v>
      </c>
      <c r="T20" s="41" t="s">
        <v>182</v>
      </c>
      <c r="U20" s="30" t="s">
        <v>37</v>
      </c>
    </row>
    <row r="21" spans="1:21" ht="22.5" customHeight="1" x14ac:dyDescent="0.2">
      <c r="A21" s="172">
        <v>2115</v>
      </c>
      <c r="B21" s="173" t="s">
        <v>354</v>
      </c>
      <c r="C21" s="174" t="s">
        <v>355</v>
      </c>
      <c r="D21" s="175" t="s">
        <v>20</v>
      </c>
      <c r="E21" s="175" t="s">
        <v>289</v>
      </c>
      <c r="F21" s="180" t="s">
        <v>356</v>
      </c>
      <c r="G21" s="173" t="s">
        <v>359</v>
      </c>
      <c r="H21" s="19" t="s">
        <v>360</v>
      </c>
      <c r="I21" s="31" t="s">
        <v>361</v>
      </c>
      <c r="J21" s="21" t="s">
        <v>362</v>
      </c>
      <c r="K21" s="22" t="s">
        <v>363</v>
      </c>
      <c r="L21" s="23" t="s">
        <v>364</v>
      </c>
      <c r="M21" s="24" t="s">
        <v>365</v>
      </c>
      <c r="N21" s="21" t="s">
        <v>366</v>
      </c>
      <c r="O21" s="56" t="s">
        <v>367</v>
      </c>
      <c r="P21" s="61"/>
      <c r="Q21" s="62" t="s">
        <v>368</v>
      </c>
      <c r="R21" s="27" t="s">
        <v>369</v>
      </c>
      <c r="S21" s="34" t="s">
        <v>370</v>
      </c>
      <c r="T21" s="29" t="s">
        <v>371</v>
      </c>
      <c r="U21" s="30" t="s">
        <v>53</v>
      </c>
    </row>
    <row r="22" spans="1:21" ht="22.5" customHeight="1" x14ac:dyDescent="0.2">
      <c r="A22" s="172">
        <v>2113</v>
      </c>
      <c r="B22" s="173" t="s">
        <v>372</v>
      </c>
      <c r="C22" s="174" t="s">
        <v>373</v>
      </c>
      <c r="D22" s="175" t="s">
        <v>20</v>
      </c>
      <c r="E22" s="175" t="s">
        <v>289</v>
      </c>
      <c r="F22" s="180" t="s">
        <v>374</v>
      </c>
      <c r="G22" s="173" t="s">
        <v>375</v>
      </c>
      <c r="H22" s="19" t="s">
        <v>378</v>
      </c>
      <c r="I22" s="31" t="s">
        <v>379</v>
      </c>
      <c r="J22" s="21" t="s">
        <v>381</v>
      </c>
      <c r="K22" s="22" t="s">
        <v>382</v>
      </c>
      <c r="L22" s="23" t="s">
        <v>383</v>
      </c>
      <c r="M22" s="24" t="s">
        <v>384</v>
      </c>
      <c r="N22" s="39" t="str">
        <f>HYPERLINK("https://docs.google.com/spreadsheets/d/1AjDGi4hgo2lK4g-jSoVxlkHeieypZjY3iECzG1F1Few/edit#gid=1060184755","https://docs.google.com/spreadsheets/d/1AjDGi4hgo2lK4g-jSoVxlkHeieypZjY3iECzG1F1Few/edit#gid=1060184755")</f>
        <v>https://docs.google.com/spreadsheets/d/1AjDGi4hgo2lK4g-jSoVxlkHeieypZjY3iECzG1F1Few/edit#gid=1060184755</v>
      </c>
      <c r="O22" s="24" t="s">
        <v>386</v>
      </c>
      <c r="P22" s="26"/>
      <c r="Q22" s="24" t="s">
        <v>387</v>
      </c>
      <c r="R22" s="27" t="s">
        <v>388</v>
      </c>
      <c r="S22" s="34" t="s">
        <v>389</v>
      </c>
      <c r="T22" s="41" t="s">
        <v>371</v>
      </c>
      <c r="U22" s="30" t="s">
        <v>37</v>
      </c>
    </row>
    <row r="23" spans="1:21" ht="22.5" customHeight="1" x14ac:dyDescent="0.2">
      <c r="A23" s="172">
        <v>2112</v>
      </c>
      <c r="B23" s="173" t="s">
        <v>390</v>
      </c>
      <c r="C23" s="174" t="s">
        <v>391</v>
      </c>
      <c r="D23" s="175" t="s">
        <v>20</v>
      </c>
      <c r="E23" s="175" t="s">
        <v>289</v>
      </c>
      <c r="F23" s="173" t="s">
        <v>392</v>
      </c>
      <c r="G23" s="173" t="s">
        <v>393</v>
      </c>
      <c r="H23" s="19" t="s">
        <v>394</v>
      </c>
      <c r="I23" s="31" t="s">
        <v>395</v>
      </c>
      <c r="J23" s="21" t="s">
        <v>396</v>
      </c>
      <c r="K23" s="22" t="s">
        <v>397</v>
      </c>
      <c r="L23" s="23" t="s">
        <v>398</v>
      </c>
      <c r="M23" s="24" t="s">
        <v>399</v>
      </c>
      <c r="N23" s="21" t="s">
        <v>400</v>
      </c>
      <c r="O23" s="56" t="s">
        <v>401</v>
      </c>
      <c r="P23" s="26"/>
      <c r="Q23" s="26" t="s">
        <v>351</v>
      </c>
      <c r="R23" s="27" t="s">
        <v>402</v>
      </c>
      <c r="S23" s="34" t="s">
        <v>403</v>
      </c>
      <c r="T23" s="41" t="s">
        <v>371</v>
      </c>
      <c r="U23" s="30" t="s">
        <v>53</v>
      </c>
    </row>
    <row r="24" spans="1:21" ht="22.5" customHeight="1" x14ac:dyDescent="0.2">
      <c r="A24" s="172">
        <v>2110</v>
      </c>
      <c r="B24" s="173" t="s">
        <v>404</v>
      </c>
      <c r="C24" s="174" t="s">
        <v>405</v>
      </c>
      <c r="D24" s="175" t="s">
        <v>20</v>
      </c>
      <c r="E24" s="175" t="s">
        <v>289</v>
      </c>
      <c r="F24" s="173" t="s">
        <v>406</v>
      </c>
      <c r="G24" s="173" t="s">
        <v>407</v>
      </c>
      <c r="H24" s="19" t="s">
        <v>408</v>
      </c>
      <c r="I24" s="31" t="s">
        <v>409</v>
      </c>
      <c r="J24" s="21" t="s">
        <v>410</v>
      </c>
      <c r="K24" s="22" t="s">
        <v>411</v>
      </c>
      <c r="L24" s="23" t="s">
        <v>412</v>
      </c>
      <c r="M24" s="24" t="s">
        <v>413</v>
      </c>
      <c r="N24" s="21" t="s">
        <v>414</v>
      </c>
      <c r="O24" s="56" t="s">
        <v>415</v>
      </c>
      <c r="P24" s="26"/>
      <c r="Q24" s="24" t="s">
        <v>416</v>
      </c>
      <c r="R24" s="27" t="s">
        <v>417</v>
      </c>
      <c r="S24" s="34" t="s">
        <v>418</v>
      </c>
      <c r="T24" s="41" t="s">
        <v>371</v>
      </c>
      <c r="U24" s="30" t="s">
        <v>37</v>
      </c>
    </row>
    <row r="25" spans="1:21" ht="22.5" customHeight="1" x14ac:dyDescent="0.2">
      <c r="A25" s="172">
        <v>2108</v>
      </c>
      <c r="B25" s="173" t="s">
        <v>419</v>
      </c>
      <c r="C25" s="174" t="s">
        <v>420</v>
      </c>
      <c r="D25" s="175" t="s">
        <v>20</v>
      </c>
      <c r="E25" s="175" t="s">
        <v>289</v>
      </c>
      <c r="F25" s="173" t="s">
        <v>421</v>
      </c>
      <c r="G25" s="173" t="s">
        <v>128</v>
      </c>
      <c r="H25" s="19" t="s">
        <v>422</v>
      </c>
      <c r="I25" s="31" t="s">
        <v>423</v>
      </c>
      <c r="J25" s="21" t="s">
        <v>424</v>
      </c>
      <c r="K25" s="22" t="s">
        <v>425</v>
      </c>
      <c r="L25" s="23" t="s">
        <v>426</v>
      </c>
      <c r="M25" s="24" t="s">
        <v>427</v>
      </c>
      <c r="N25" s="39" t="str">
        <f>HYPERLINK("https://docs.google.com/spreadsheets/d/10-aXHKbYBc-m-uYkRSOASNYYG-E3M2jWSqId6DYDmDo/edit#gid=1060184755","https://docs.google.com/spreadsheets/d/10-aXHKbYBc-m-uYkRSOASNYYG-E3M2jWSqId6DYDmDo/edit#gid=1060184755")</f>
        <v>https://docs.google.com/spreadsheets/d/10-aXHKbYBc-m-uYkRSOASNYYG-E3M2jWSqId6DYDmDo/edit#gid=1060184755</v>
      </c>
      <c r="O25" s="56" t="s">
        <v>428</v>
      </c>
      <c r="P25" s="26"/>
      <c r="Q25" s="24" t="s">
        <v>429</v>
      </c>
      <c r="R25" s="27" t="s">
        <v>430</v>
      </c>
      <c r="S25" s="34" t="s">
        <v>431</v>
      </c>
      <c r="T25" s="41" t="s">
        <v>371</v>
      </c>
      <c r="U25" s="30" t="s">
        <v>53</v>
      </c>
    </row>
    <row r="26" spans="1:21" ht="22.5" customHeight="1" x14ac:dyDescent="0.2">
      <c r="A26" s="172">
        <v>2106</v>
      </c>
      <c r="B26" s="173" t="s">
        <v>432</v>
      </c>
      <c r="C26" s="174" t="s">
        <v>433</v>
      </c>
      <c r="D26" s="175" t="s">
        <v>20</v>
      </c>
      <c r="E26" s="175" t="s">
        <v>289</v>
      </c>
      <c r="F26" s="173" t="s">
        <v>434</v>
      </c>
      <c r="G26" s="173" t="s">
        <v>435</v>
      </c>
      <c r="H26" s="19" t="s">
        <v>436</v>
      </c>
      <c r="I26" s="31" t="s">
        <v>437</v>
      </c>
      <c r="J26" s="21" t="s">
        <v>438</v>
      </c>
      <c r="K26" s="22" t="s">
        <v>439</v>
      </c>
      <c r="L26" s="23" t="s">
        <v>440</v>
      </c>
      <c r="M26" s="24" t="s">
        <v>441</v>
      </c>
      <c r="N26" s="21" t="s">
        <v>442</v>
      </c>
      <c r="O26" s="24" t="s">
        <v>443</v>
      </c>
      <c r="P26" s="26"/>
      <c r="Q26" s="26"/>
      <c r="R26" s="27" t="s">
        <v>444</v>
      </c>
      <c r="S26" s="34" t="s">
        <v>445</v>
      </c>
      <c r="T26" s="41" t="s">
        <v>371</v>
      </c>
      <c r="U26" s="30" t="s">
        <v>37</v>
      </c>
    </row>
    <row r="27" spans="1:21" ht="22.5" customHeight="1" x14ac:dyDescent="0.2">
      <c r="A27" s="172">
        <v>2114</v>
      </c>
      <c r="B27" s="173" t="s">
        <v>446</v>
      </c>
      <c r="C27" s="174" t="s">
        <v>447</v>
      </c>
      <c r="D27" s="175" t="s">
        <v>20</v>
      </c>
      <c r="E27" s="175" t="s">
        <v>289</v>
      </c>
      <c r="F27" s="173" t="s">
        <v>448</v>
      </c>
      <c r="G27" s="173" t="s">
        <v>449</v>
      </c>
      <c r="H27" s="19" t="s">
        <v>450</v>
      </c>
      <c r="I27" s="31" t="s">
        <v>451</v>
      </c>
      <c r="J27" s="21" t="s">
        <v>452</v>
      </c>
      <c r="K27" s="22" t="s">
        <v>453</v>
      </c>
      <c r="L27" s="23" t="s">
        <v>454</v>
      </c>
      <c r="M27" s="24" t="s">
        <v>455</v>
      </c>
      <c r="N27" s="39" t="str">
        <f>HYPERLINK("https://docs.google.com/spreadsheets/d/1EUNcnSRr-Zf1ZzE5DLINTRJk6aZXhVWMlU-lZ2bMxqg/edit#gid=1060184755","https://docs.google.com/spreadsheets/d/1EUNcnSRr-Zf1ZzE5DLINTRJk6aZXhVWMlU-lZ2bMxqg/edit#gid=1060184755")</f>
        <v>https://docs.google.com/spreadsheets/d/1EUNcnSRr-Zf1ZzE5DLINTRJk6aZXhVWMlU-lZ2bMxqg/edit#gid=1060184755</v>
      </c>
      <c r="O27" s="24" t="s">
        <v>456</v>
      </c>
      <c r="P27" s="26"/>
      <c r="Q27" s="26"/>
      <c r="R27" s="27" t="s">
        <v>457</v>
      </c>
      <c r="S27" s="34" t="s">
        <v>458</v>
      </c>
      <c r="T27" s="41" t="s">
        <v>371</v>
      </c>
      <c r="U27" s="30" t="s">
        <v>53</v>
      </c>
    </row>
    <row r="28" spans="1:21" ht="22.5" customHeight="1" x14ac:dyDescent="0.2">
      <c r="A28" s="172">
        <v>2111</v>
      </c>
      <c r="B28" s="173" t="s">
        <v>459</v>
      </c>
      <c r="C28" s="174" t="s">
        <v>460</v>
      </c>
      <c r="D28" s="175" t="s">
        <v>20</v>
      </c>
      <c r="E28" s="175" t="s">
        <v>289</v>
      </c>
      <c r="F28" s="173" t="s">
        <v>461</v>
      </c>
      <c r="G28" s="173" t="s">
        <v>462</v>
      </c>
      <c r="H28" s="19" t="s">
        <v>463</v>
      </c>
      <c r="I28" s="31" t="s">
        <v>464</v>
      </c>
      <c r="J28" s="21" t="s">
        <v>465</v>
      </c>
      <c r="K28" s="22" t="s">
        <v>466</v>
      </c>
      <c r="L28" s="23" t="s">
        <v>467</v>
      </c>
      <c r="M28" s="24" t="s">
        <v>468</v>
      </c>
      <c r="N28" s="21" t="s">
        <v>469</v>
      </c>
      <c r="O28" s="24" t="s">
        <v>470</v>
      </c>
      <c r="P28" s="63"/>
      <c r="Q28" s="64" t="s">
        <v>471</v>
      </c>
      <c r="R28" s="27" t="s">
        <v>472</v>
      </c>
      <c r="S28" s="34" t="s">
        <v>473</v>
      </c>
      <c r="T28" s="41" t="s">
        <v>371</v>
      </c>
      <c r="U28" s="30" t="s">
        <v>37</v>
      </c>
    </row>
    <row r="29" spans="1:21" ht="22.5" customHeight="1" x14ac:dyDescent="0.2">
      <c r="A29" s="172">
        <v>2109</v>
      </c>
      <c r="B29" s="173" t="s">
        <v>474</v>
      </c>
      <c r="C29" s="174" t="s">
        <v>475</v>
      </c>
      <c r="D29" s="175" t="s">
        <v>20</v>
      </c>
      <c r="E29" s="175" t="s">
        <v>289</v>
      </c>
      <c r="F29" s="173" t="s">
        <v>476</v>
      </c>
      <c r="G29" s="173" t="s">
        <v>477</v>
      </c>
      <c r="H29" s="19" t="s">
        <v>478</v>
      </c>
      <c r="I29" s="31" t="s">
        <v>479</v>
      </c>
      <c r="J29" s="21" t="s">
        <v>480</v>
      </c>
      <c r="K29" s="22" t="s">
        <v>481</v>
      </c>
      <c r="L29" s="23" t="s">
        <v>482</v>
      </c>
      <c r="M29" s="24" t="s">
        <v>483</v>
      </c>
      <c r="N29" s="21" t="s">
        <v>484</v>
      </c>
      <c r="O29" s="56" t="s">
        <v>485</v>
      </c>
      <c r="P29" s="63"/>
      <c r="Q29" s="64" t="s">
        <v>486</v>
      </c>
      <c r="R29" s="27" t="s">
        <v>487</v>
      </c>
      <c r="S29" s="34" t="s">
        <v>488</v>
      </c>
      <c r="T29" s="41" t="s">
        <v>371</v>
      </c>
      <c r="U29" s="30" t="s">
        <v>53</v>
      </c>
    </row>
    <row r="30" spans="1:21" ht="22.5" customHeight="1" x14ac:dyDescent="0.2">
      <c r="A30" s="172">
        <v>2107</v>
      </c>
      <c r="B30" s="173" t="s">
        <v>489</v>
      </c>
      <c r="C30" s="174" t="s">
        <v>490</v>
      </c>
      <c r="D30" s="175" t="s">
        <v>20</v>
      </c>
      <c r="E30" s="175" t="s">
        <v>289</v>
      </c>
      <c r="F30" s="173" t="s">
        <v>491</v>
      </c>
      <c r="G30" s="173" t="s">
        <v>492</v>
      </c>
      <c r="H30" s="19" t="s">
        <v>493</v>
      </c>
      <c r="I30" s="31" t="s">
        <v>494</v>
      </c>
      <c r="J30" s="21" t="s">
        <v>495</v>
      </c>
      <c r="K30" s="22" t="s">
        <v>496</v>
      </c>
      <c r="L30" s="65" t="s">
        <v>497</v>
      </c>
      <c r="M30" s="24" t="s">
        <v>498</v>
      </c>
      <c r="N30" s="21" t="s">
        <v>499</v>
      </c>
      <c r="O30" s="24" t="s">
        <v>500</v>
      </c>
      <c r="P30" s="26"/>
      <c r="Q30" s="24" t="s">
        <v>501</v>
      </c>
      <c r="R30" s="27" t="s">
        <v>502</v>
      </c>
      <c r="S30" s="34" t="s">
        <v>503</v>
      </c>
      <c r="T30" s="41" t="s">
        <v>371</v>
      </c>
      <c r="U30" s="30" t="s">
        <v>37</v>
      </c>
    </row>
    <row r="31" spans="1:21" ht="22.5" customHeight="1" x14ac:dyDescent="0.2">
      <c r="A31" s="172">
        <v>2214</v>
      </c>
      <c r="B31" s="181" t="s">
        <v>504</v>
      </c>
      <c r="C31" s="174" t="s">
        <v>505</v>
      </c>
      <c r="D31" s="175" t="s">
        <v>20</v>
      </c>
      <c r="E31" s="175" t="s">
        <v>506</v>
      </c>
      <c r="F31" s="173" t="s">
        <v>507</v>
      </c>
      <c r="G31" s="173" t="s">
        <v>508</v>
      </c>
      <c r="H31" s="45" t="s">
        <v>511</v>
      </c>
      <c r="I31" s="46" t="s">
        <v>512</v>
      </c>
      <c r="J31" s="47" t="s">
        <v>513</v>
      </c>
      <c r="K31" s="48" t="s">
        <v>514</v>
      </c>
      <c r="L31" s="23" t="s">
        <v>515</v>
      </c>
      <c r="M31" s="50" t="s">
        <v>516</v>
      </c>
      <c r="N31" s="66" t="str">
        <f>HYPERLINK("https://docs.google.com/spreadsheets/d/16-yEod7uJwV0Rjr7BLoXuHYNTnrUh4YveZpAQyA2wDY/edit#gid=1060184755","https://docs.google.com/spreadsheets/d/16-yEod7uJwV0Rjr7BLoXuHYNTnrUh4YveZpAQyA2wDY/edit#gid=1060184755")</f>
        <v>https://docs.google.com/spreadsheets/d/16-yEod7uJwV0Rjr7BLoXuHYNTnrUh4YveZpAQyA2wDY/edit#gid=1060184755</v>
      </c>
      <c r="O31" s="67" t="s">
        <v>517</v>
      </c>
      <c r="P31" s="52"/>
      <c r="Q31" s="62" t="s">
        <v>518</v>
      </c>
      <c r="R31" s="53" t="s">
        <v>519</v>
      </c>
      <c r="S31" s="34" t="s">
        <v>520</v>
      </c>
      <c r="T31" s="41" t="s">
        <v>371</v>
      </c>
      <c r="U31" s="30" t="s">
        <v>53</v>
      </c>
    </row>
    <row r="32" spans="1:21" ht="22.5" customHeight="1" x14ac:dyDescent="0.2">
      <c r="A32" s="172">
        <v>2201</v>
      </c>
      <c r="B32" s="181" t="s">
        <v>521</v>
      </c>
      <c r="C32" s="174" t="s">
        <v>522</v>
      </c>
      <c r="D32" s="175" t="s">
        <v>20</v>
      </c>
      <c r="E32" s="175" t="s">
        <v>506</v>
      </c>
      <c r="F32" s="173" t="s">
        <v>523</v>
      </c>
      <c r="G32" s="173" t="s">
        <v>135</v>
      </c>
      <c r="H32" s="19" t="s">
        <v>524</v>
      </c>
      <c r="I32" s="31" t="s">
        <v>525</v>
      </c>
      <c r="J32" s="69" t="s">
        <v>526</v>
      </c>
      <c r="K32" s="22" t="s">
        <v>527</v>
      </c>
      <c r="L32" s="23" t="s">
        <v>528</v>
      </c>
      <c r="M32" s="24" t="s">
        <v>529</v>
      </c>
      <c r="N32" s="39" t="str">
        <f>HYPERLINK("https://docs.google.com/spreadsheets/d/1_4J6uC7RAAKyKCWZTdBuNZjXcNwazpH3Xmaj3hRiGTc/edit#gid=1060184755","https://docs.google.com/spreadsheets/d/1_4J6uC7RAAKyKCWZTdBuNZjXcNwazpH3Xmaj3hRiGTc/edit#gid=1060184755")</f>
        <v>https://docs.google.com/spreadsheets/d/1_4J6uC7RAAKyKCWZTdBuNZjXcNwazpH3Xmaj3hRiGTc/edit#gid=1060184755</v>
      </c>
      <c r="O32" s="24" t="s">
        <v>530</v>
      </c>
      <c r="P32" s="26"/>
      <c r="Q32" s="26" t="s">
        <v>531</v>
      </c>
      <c r="R32" s="27" t="s">
        <v>532</v>
      </c>
      <c r="S32" s="34" t="s">
        <v>533</v>
      </c>
      <c r="T32" s="41" t="s">
        <v>371</v>
      </c>
      <c r="U32" s="30" t="s">
        <v>37</v>
      </c>
    </row>
    <row r="33" spans="1:21" ht="22.5" customHeight="1" x14ac:dyDescent="0.2">
      <c r="A33" s="172">
        <v>2202</v>
      </c>
      <c r="B33" s="181" t="s">
        <v>534</v>
      </c>
      <c r="C33" s="174" t="s">
        <v>535</v>
      </c>
      <c r="D33" s="175" t="s">
        <v>20</v>
      </c>
      <c r="E33" s="175" t="s">
        <v>506</v>
      </c>
      <c r="F33" s="173" t="s">
        <v>536</v>
      </c>
      <c r="G33" s="173" t="s">
        <v>143</v>
      </c>
      <c r="H33" s="19" t="s">
        <v>537</v>
      </c>
      <c r="I33" s="31" t="s">
        <v>538</v>
      </c>
      <c r="J33" s="21" t="s">
        <v>539</v>
      </c>
      <c r="K33" s="22" t="s">
        <v>540</v>
      </c>
      <c r="L33" s="23" t="s">
        <v>541</v>
      </c>
      <c r="M33" s="24" t="s">
        <v>542</v>
      </c>
      <c r="N33" s="39" t="str">
        <f>HYPERLINK("https://docs.google.com/spreadsheets/d/1dN5ZZWqsfHcuY21yvvbPEKNOdev6-1uAQ7AgMq0ALLo/edit#gid=1060184755","https://docs.google.com/spreadsheets/d/1dN5ZZWqsfHcuY21yvvbPEKNOdev6-1uAQ7AgMq0ALLo/edit#gid=1060184755")</f>
        <v>https://docs.google.com/spreadsheets/d/1dN5ZZWqsfHcuY21yvvbPEKNOdev6-1uAQ7AgMq0ALLo/edit#gid=1060184755</v>
      </c>
      <c r="O33" s="70" t="s">
        <v>543</v>
      </c>
      <c r="P33" s="26"/>
      <c r="Q33" s="26" t="s">
        <v>351</v>
      </c>
      <c r="R33" s="27" t="s">
        <v>544</v>
      </c>
      <c r="S33" s="34" t="s">
        <v>545</v>
      </c>
      <c r="T33" s="41" t="s">
        <v>371</v>
      </c>
      <c r="U33" s="30" t="s">
        <v>53</v>
      </c>
    </row>
    <row r="34" spans="1:21" ht="22.5" customHeight="1" x14ac:dyDescent="0.2">
      <c r="A34" s="172">
        <v>2211</v>
      </c>
      <c r="B34" s="181" t="s">
        <v>546</v>
      </c>
      <c r="C34" s="174" t="s">
        <v>547</v>
      </c>
      <c r="D34" s="175" t="s">
        <v>20</v>
      </c>
      <c r="E34" s="175" t="s">
        <v>506</v>
      </c>
      <c r="F34" s="173" t="s">
        <v>548</v>
      </c>
      <c r="G34" s="173" t="s">
        <v>549</v>
      </c>
      <c r="H34" s="19" t="s">
        <v>550</v>
      </c>
      <c r="I34" s="31" t="s">
        <v>551</v>
      </c>
      <c r="J34" s="21" t="s">
        <v>552</v>
      </c>
      <c r="K34" s="22" t="s">
        <v>553</v>
      </c>
      <c r="L34" s="23" t="s">
        <v>554</v>
      </c>
      <c r="M34" s="24" t="s">
        <v>555</v>
      </c>
      <c r="N34" s="39" t="str">
        <f>HYPERLINK("https://docs.google.com/spreadsheets/d/1XlNWatJMgiH3uezZBIQlLTSPEpMrsaj7Yv-MnwKXR28/edit#gid=1060184755","https://docs.google.com/spreadsheets/d/1XlNWatJMgiH3uezZBIQlLTSPEpMrsaj7Yv-MnwKXR28/edit#gid=1060184755")</f>
        <v>https://docs.google.com/spreadsheets/d/1XlNWatJMgiH3uezZBIQlLTSPEpMrsaj7Yv-MnwKXR28/edit#gid=1060184755</v>
      </c>
      <c r="O34" s="70" t="s">
        <v>556</v>
      </c>
      <c r="P34" s="26"/>
      <c r="Q34" s="24" t="s">
        <v>557</v>
      </c>
      <c r="R34" s="27" t="s">
        <v>558</v>
      </c>
      <c r="S34" s="34" t="s">
        <v>559</v>
      </c>
      <c r="T34" s="41" t="s">
        <v>560</v>
      </c>
      <c r="U34" s="30" t="s">
        <v>37</v>
      </c>
    </row>
    <row r="35" spans="1:21" ht="22.5" customHeight="1" x14ac:dyDescent="0.2">
      <c r="A35" s="172">
        <v>2210</v>
      </c>
      <c r="B35" s="181" t="s">
        <v>561</v>
      </c>
      <c r="C35" s="174" t="s">
        <v>562</v>
      </c>
      <c r="D35" s="175" t="s">
        <v>20</v>
      </c>
      <c r="E35" s="175" t="s">
        <v>506</v>
      </c>
      <c r="F35" s="173" t="s">
        <v>563</v>
      </c>
      <c r="G35" s="173" t="s">
        <v>160</v>
      </c>
      <c r="H35" s="19" t="s">
        <v>564</v>
      </c>
      <c r="I35" s="31" t="s">
        <v>565</v>
      </c>
      <c r="J35" s="21" t="s">
        <v>566</v>
      </c>
      <c r="K35" s="22" t="s">
        <v>567</v>
      </c>
      <c r="L35" s="23" t="s">
        <v>568</v>
      </c>
      <c r="M35" s="24" t="s">
        <v>569</v>
      </c>
      <c r="N35" s="21" t="s">
        <v>570</v>
      </c>
      <c r="O35" s="24" t="s">
        <v>571</v>
      </c>
      <c r="P35" s="26"/>
      <c r="Q35" s="26"/>
      <c r="R35" s="27" t="s">
        <v>572</v>
      </c>
      <c r="S35" s="34" t="s">
        <v>573</v>
      </c>
      <c r="T35" s="41" t="s">
        <v>371</v>
      </c>
      <c r="U35" s="30" t="s">
        <v>53</v>
      </c>
    </row>
    <row r="36" spans="1:21" ht="22.5" customHeight="1" x14ac:dyDescent="0.2">
      <c r="A36" s="172">
        <v>2204</v>
      </c>
      <c r="B36" s="181" t="s">
        <v>574</v>
      </c>
      <c r="C36" s="174" t="s">
        <v>575</v>
      </c>
      <c r="D36" s="175" t="s">
        <v>20</v>
      </c>
      <c r="E36" s="175" t="s">
        <v>506</v>
      </c>
      <c r="F36" s="173" t="s">
        <v>576</v>
      </c>
      <c r="G36" s="173" t="s">
        <v>153</v>
      </c>
      <c r="H36" s="19" t="s">
        <v>577</v>
      </c>
      <c r="I36" s="31" t="s">
        <v>578</v>
      </c>
      <c r="J36" s="21" t="s">
        <v>579</v>
      </c>
      <c r="K36" s="22" t="s">
        <v>580</v>
      </c>
      <c r="L36" s="23" t="s">
        <v>581</v>
      </c>
      <c r="M36" s="24" t="s">
        <v>582</v>
      </c>
      <c r="N36" s="39" t="str">
        <f>HYPERLINK("https://docs.google.com/spreadsheets/d/1iW1H4GjFfdo4O3cIW27fT4PuUt6fLEq1wNe5OPHywpc/edit#gid=1060184755","https://docs.google.com/spreadsheets/d/1iW1H4GjFfdo4O3cIW27fT4PuUt6fLEq1wNe5OPHywpc/edit#gid=1060184755")</f>
        <v>https://docs.google.com/spreadsheets/d/1iW1H4GjFfdo4O3cIW27fT4PuUt6fLEq1wNe5OPHywpc/edit#gid=1060184755</v>
      </c>
      <c r="O36" s="70" t="s">
        <v>583</v>
      </c>
      <c r="P36" s="26"/>
      <c r="Q36" s="26"/>
      <c r="R36" s="27" t="s">
        <v>585</v>
      </c>
      <c r="S36" s="34" t="s">
        <v>586</v>
      </c>
      <c r="T36" s="41" t="s">
        <v>371</v>
      </c>
      <c r="U36" s="30" t="s">
        <v>37</v>
      </c>
    </row>
    <row r="37" spans="1:21" ht="22.5" customHeight="1" x14ac:dyDescent="0.2">
      <c r="A37" s="172">
        <v>2207</v>
      </c>
      <c r="B37" s="181" t="s">
        <v>587</v>
      </c>
      <c r="C37" s="174" t="s">
        <v>588</v>
      </c>
      <c r="D37" s="175" t="s">
        <v>20</v>
      </c>
      <c r="E37" s="175" t="s">
        <v>506</v>
      </c>
      <c r="F37" s="173" t="s">
        <v>589</v>
      </c>
      <c r="G37" s="173" t="s">
        <v>590</v>
      </c>
      <c r="H37" s="19" t="s">
        <v>591</v>
      </c>
      <c r="I37" s="31" t="s">
        <v>592</v>
      </c>
      <c r="J37" s="21" t="s">
        <v>593</v>
      </c>
      <c r="K37" s="22" t="s">
        <v>594</v>
      </c>
      <c r="L37" s="23" t="s">
        <v>595</v>
      </c>
      <c r="M37" s="24" t="s">
        <v>596</v>
      </c>
      <c r="N37" s="21" t="s">
        <v>597</v>
      </c>
      <c r="O37" s="24" t="s">
        <v>598</v>
      </c>
      <c r="P37" s="26"/>
      <c r="Q37" s="26"/>
      <c r="R37" s="27" t="s">
        <v>599</v>
      </c>
      <c r="S37" s="34" t="s">
        <v>600</v>
      </c>
      <c r="T37" s="41" t="s">
        <v>371</v>
      </c>
      <c r="U37" s="30" t="s">
        <v>53</v>
      </c>
    </row>
    <row r="38" spans="1:21" ht="22.5" customHeight="1" x14ac:dyDescent="0.2">
      <c r="A38" s="172">
        <v>2212</v>
      </c>
      <c r="B38" s="181" t="s">
        <v>601</v>
      </c>
      <c r="C38" s="174" t="s">
        <v>602</v>
      </c>
      <c r="D38" s="175" t="s">
        <v>20</v>
      </c>
      <c r="E38" s="175" t="s">
        <v>506</v>
      </c>
      <c r="F38" s="173" t="s">
        <v>603</v>
      </c>
      <c r="G38" s="173" t="s">
        <v>604</v>
      </c>
      <c r="H38" s="19" t="s">
        <v>605</v>
      </c>
      <c r="I38" s="31" t="s">
        <v>606</v>
      </c>
      <c r="J38" s="21" t="s">
        <v>607</v>
      </c>
      <c r="K38" s="22" t="s">
        <v>608</v>
      </c>
      <c r="L38" s="23" t="s">
        <v>609</v>
      </c>
      <c r="M38" s="24" t="s">
        <v>610</v>
      </c>
      <c r="N38" s="39" t="str">
        <f>HYPERLINK("https://docs.google.com/spreadsheets/d/1oK2lfr5ud568WjEXP4GWpjPs0o6k_qjuQCGQ3EShmzI/edit#gid=1060184755","https://docs.google.com/spreadsheets/d/1oK2lfr5ud568WjEXP4GWpjPs0o6k_qjuQCGQ3EShmzI/edit#gid=1060184755")</f>
        <v>https://docs.google.com/spreadsheets/d/1oK2lfr5ud568WjEXP4GWpjPs0o6k_qjuQCGQ3EShmzI/edit#gid=1060184755</v>
      </c>
      <c r="O38" s="24" t="s">
        <v>611</v>
      </c>
      <c r="P38" s="26"/>
      <c r="Q38" s="26"/>
      <c r="R38" s="27" t="s">
        <v>612</v>
      </c>
      <c r="S38" s="34" t="s">
        <v>613</v>
      </c>
      <c r="T38" s="41" t="s">
        <v>371</v>
      </c>
      <c r="U38" s="30" t="s">
        <v>37</v>
      </c>
    </row>
    <row r="39" spans="1:21" ht="22.5" customHeight="1" x14ac:dyDescent="0.2">
      <c r="A39" s="172">
        <v>2213</v>
      </c>
      <c r="B39" s="181" t="s">
        <v>614</v>
      </c>
      <c r="C39" s="174" t="s">
        <v>615</v>
      </c>
      <c r="D39" s="175" t="s">
        <v>20</v>
      </c>
      <c r="E39" s="175" t="s">
        <v>506</v>
      </c>
      <c r="F39" s="173" t="s">
        <v>616</v>
      </c>
      <c r="G39" s="173" t="s">
        <v>617</v>
      </c>
      <c r="H39" s="19" t="s">
        <v>618</v>
      </c>
      <c r="I39" s="31" t="s">
        <v>619</v>
      </c>
      <c r="J39" s="21" t="s">
        <v>620</v>
      </c>
      <c r="K39" s="22" t="s">
        <v>621</v>
      </c>
      <c r="L39" s="23" t="s">
        <v>622</v>
      </c>
      <c r="M39" s="24" t="s">
        <v>623</v>
      </c>
      <c r="N39" s="39" t="str">
        <f>HYPERLINK("https://docs.google.com/spreadsheets/d/18CVSo_PAhhyerO3FPdkzujYiDzdc_6EdU-mYeQGoBJs/edit#gid=1060184755","https://docs.google.com/spreadsheets/d/18CVSo_PAhhyerO3FPdkzujYiDzdc_6EdU-mYeQGoBJs/edit#gid=1060184755")</f>
        <v>https://docs.google.com/spreadsheets/d/18CVSo_PAhhyerO3FPdkzujYiDzdc_6EdU-mYeQGoBJs/edit#gid=1060184755</v>
      </c>
      <c r="O39" s="24" t="s">
        <v>626</v>
      </c>
      <c r="P39" s="26"/>
      <c r="Q39" s="26"/>
      <c r="R39" s="27" t="s">
        <v>627</v>
      </c>
      <c r="S39" s="34" t="s">
        <v>628</v>
      </c>
      <c r="T39" s="41" t="s">
        <v>629</v>
      </c>
      <c r="U39" s="30" t="s">
        <v>53</v>
      </c>
    </row>
    <row r="40" spans="1:21" ht="22.5" customHeight="1" x14ac:dyDescent="0.2">
      <c r="A40" s="172">
        <v>2208</v>
      </c>
      <c r="B40" s="181" t="s">
        <v>630</v>
      </c>
      <c r="C40" s="174" t="s">
        <v>631</v>
      </c>
      <c r="D40" s="175" t="s">
        <v>20</v>
      </c>
      <c r="E40" s="175" t="s">
        <v>506</v>
      </c>
      <c r="F40" s="173" t="s">
        <v>632</v>
      </c>
      <c r="G40" s="173" t="s">
        <v>633</v>
      </c>
      <c r="H40" s="19" t="s">
        <v>634</v>
      </c>
      <c r="I40" s="31" t="s">
        <v>635</v>
      </c>
      <c r="J40" s="21" t="s">
        <v>636</v>
      </c>
      <c r="K40" s="22" t="s">
        <v>637</v>
      </c>
      <c r="L40" s="23" t="s">
        <v>638</v>
      </c>
      <c r="M40" s="24" t="s">
        <v>639</v>
      </c>
      <c r="N40" s="21" t="s">
        <v>640</v>
      </c>
      <c r="O40" s="71"/>
      <c r="P40" s="26"/>
      <c r="Q40" s="26"/>
      <c r="R40" s="27" t="s">
        <v>641</v>
      </c>
      <c r="S40" s="34" t="s">
        <v>642</v>
      </c>
      <c r="T40" s="41" t="s">
        <v>629</v>
      </c>
      <c r="U40" s="30" t="s">
        <v>37</v>
      </c>
    </row>
    <row r="41" spans="1:21" ht="22.5" customHeight="1" x14ac:dyDescent="0.2">
      <c r="A41" s="172">
        <v>2205</v>
      </c>
      <c r="B41" s="181" t="s">
        <v>643</v>
      </c>
      <c r="C41" s="174" t="s">
        <v>644</v>
      </c>
      <c r="D41" s="175" t="s">
        <v>20</v>
      </c>
      <c r="E41" s="175" t="s">
        <v>506</v>
      </c>
      <c r="F41" s="173" t="s">
        <v>645</v>
      </c>
      <c r="G41" s="173" t="s">
        <v>646</v>
      </c>
      <c r="H41" s="19" t="s">
        <v>647</v>
      </c>
      <c r="I41" s="31" t="s">
        <v>648</v>
      </c>
      <c r="J41" s="21" t="s">
        <v>649</v>
      </c>
      <c r="K41" s="22" t="s">
        <v>651</v>
      </c>
      <c r="L41" s="23" t="s">
        <v>652</v>
      </c>
      <c r="M41" s="24" t="s">
        <v>653</v>
      </c>
      <c r="N41" s="39" t="str">
        <f>HYPERLINK("https://docs.google.com/spreadsheets/d/1oE6SszV8fYOZOBn2d9Bydeger-axFUlmvVh9Kbpwlyc/edit#gid=1060184755","https://docs.google.com/spreadsheets/d/1oE6SszV8fYOZOBn2d9Bydeger-axFUlmvVh9Kbpwlyc/edit#gid=1060184755")</f>
        <v>https://docs.google.com/spreadsheets/d/1oE6SszV8fYOZOBn2d9Bydeger-axFUlmvVh9Kbpwlyc/edit#gid=1060184755</v>
      </c>
      <c r="O41" s="24" t="s">
        <v>654</v>
      </c>
      <c r="P41" s="26"/>
      <c r="Q41" s="26"/>
      <c r="R41" s="27" t="s">
        <v>655</v>
      </c>
      <c r="S41" s="34" t="s">
        <v>656</v>
      </c>
      <c r="T41" s="41" t="s">
        <v>629</v>
      </c>
      <c r="U41" s="30" t="s">
        <v>53</v>
      </c>
    </row>
    <row r="42" spans="1:21" ht="22.5" customHeight="1" x14ac:dyDescent="0.2">
      <c r="A42" s="172">
        <v>2206</v>
      </c>
      <c r="B42" s="181" t="s">
        <v>657</v>
      </c>
      <c r="C42" s="174" t="s">
        <v>658</v>
      </c>
      <c r="D42" s="175" t="s">
        <v>20</v>
      </c>
      <c r="E42" s="175" t="s">
        <v>506</v>
      </c>
      <c r="F42" s="173" t="s">
        <v>659</v>
      </c>
      <c r="G42" s="173" t="s">
        <v>660</v>
      </c>
      <c r="H42" s="19" t="s">
        <v>661</v>
      </c>
      <c r="I42" s="31" t="s">
        <v>662</v>
      </c>
      <c r="J42" s="21" t="s">
        <v>663</v>
      </c>
      <c r="K42" s="22" t="s">
        <v>664</v>
      </c>
      <c r="L42" s="23" t="s">
        <v>665</v>
      </c>
      <c r="M42" s="24" t="s">
        <v>666</v>
      </c>
      <c r="N42" s="39" t="str">
        <f>HYPERLINK("https://docs.google.com/spreadsheets/d/1eXtZsbz9Iyh85hMVIKRG168x0vtBPhOaf0TWJSP48o0/edit#gid=1060184755","https://docs.google.com/spreadsheets/d/1eXtZsbz9Iyh85hMVIKRG168x0vtBPhOaf0TWJSP48o0/edit#gid=1060184755")</f>
        <v>https://docs.google.com/spreadsheets/d/1eXtZsbz9Iyh85hMVIKRG168x0vtBPhOaf0TWJSP48o0/edit#gid=1060184755</v>
      </c>
      <c r="O42" s="70" t="s">
        <v>667</v>
      </c>
      <c r="P42" s="26"/>
      <c r="Q42" s="26"/>
      <c r="R42" s="27" t="s">
        <v>668</v>
      </c>
      <c r="S42" s="34" t="s">
        <v>669</v>
      </c>
      <c r="T42" s="41" t="s">
        <v>629</v>
      </c>
      <c r="U42" s="30" t="s">
        <v>37</v>
      </c>
    </row>
    <row r="43" spans="1:21" ht="22.5" customHeight="1" x14ac:dyDescent="0.2">
      <c r="A43" s="172">
        <v>2203</v>
      </c>
      <c r="B43" s="181" t="s">
        <v>670</v>
      </c>
      <c r="C43" s="174" t="s">
        <v>671</v>
      </c>
      <c r="D43" s="175" t="s">
        <v>20</v>
      </c>
      <c r="E43" s="175" t="s">
        <v>506</v>
      </c>
      <c r="F43" s="173" t="s">
        <v>672</v>
      </c>
      <c r="G43" s="173" t="s">
        <v>673</v>
      </c>
      <c r="H43" s="19" t="s">
        <v>674</v>
      </c>
      <c r="I43" s="31" t="s">
        <v>675</v>
      </c>
      <c r="J43" s="21" t="s">
        <v>676</v>
      </c>
      <c r="K43" s="22" t="s">
        <v>677</v>
      </c>
      <c r="L43" s="23" t="s">
        <v>678</v>
      </c>
      <c r="M43" s="24" t="s">
        <v>679</v>
      </c>
      <c r="N43" s="39" t="str">
        <f>HYPERLINK("https://docs.google.com/spreadsheets/d/10mOLfxojMqGXNiZySkk6fLMhdJHuV_mT1qQ3I6ENpj4/edit#gid=1060184755","https://docs.google.com/spreadsheets/d/10mOLfxojMqGXNiZySkk6fLMhdJHuV_mT1qQ3I6ENpj4/edit#gid=1060184755")</f>
        <v>https://docs.google.com/spreadsheets/d/10mOLfxojMqGXNiZySkk6fLMhdJHuV_mT1qQ3I6ENpj4/edit#gid=1060184755</v>
      </c>
      <c r="O43" s="70" t="s">
        <v>681</v>
      </c>
      <c r="P43" s="26"/>
      <c r="Q43" s="26"/>
      <c r="R43" s="27" t="s">
        <v>682</v>
      </c>
      <c r="S43" s="34" t="s">
        <v>683</v>
      </c>
      <c r="T43" s="41" t="s">
        <v>629</v>
      </c>
      <c r="U43" s="30" t="s">
        <v>53</v>
      </c>
    </row>
    <row r="44" spans="1:21" ht="22.5" customHeight="1" x14ac:dyDescent="0.2">
      <c r="A44" s="172">
        <v>2209</v>
      </c>
      <c r="B44" s="181" t="s">
        <v>684</v>
      </c>
      <c r="C44" s="174" t="s">
        <v>685</v>
      </c>
      <c r="D44" s="175" t="s">
        <v>20</v>
      </c>
      <c r="E44" s="175" t="s">
        <v>506</v>
      </c>
      <c r="F44" s="173" t="s">
        <v>686</v>
      </c>
      <c r="G44" s="173" t="s">
        <v>687</v>
      </c>
      <c r="H44" s="19" t="s">
        <v>688</v>
      </c>
      <c r="I44" s="31" t="s">
        <v>689</v>
      </c>
      <c r="J44" s="21" t="s">
        <v>690</v>
      </c>
      <c r="K44" s="22" t="s">
        <v>691</v>
      </c>
      <c r="L44" s="23" t="s">
        <v>692</v>
      </c>
      <c r="M44" s="24" t="s">
        <v>693</v>
      </c>
      <c r="N44" s="44" t="str">
        <f>HYPERLINK("https://docs.google.com/spreadsheets/d/1_StJ47E9VnFdzD2O-BYxOyTIt68uy2QUj2IiPN5XGJI/edit#gid=1060184755","https://docs.google.com/spreadsheets/d/1_StJ47E9VnFdzD2O-BYxOyTIt68uy2QUj2IiPN5XGJI/edit#gid=1060184755")</f>
        <v>https://docs.google.com/spreadsheets/d/1_StJ47E9VnFdzD2O-BYxOyTIt68uy2QUj2IiPN5XGJI/edit#gid=1060184755</v>
      </c>
      <c r="O44" s="70" t="s">
        <v>694</v>
      </c>
      <c r="P44" s="26"/>
      <c r="Q44" s="26" t="s">
        <v>695</v>
      </c>
      <c r="R44" s="27" t="s">
        <v>696</v>
      </c>
      <c r="S44" s="34" t="s">
        <v>697</v>
      </c>
      <c r="T44" s="41" t="s">
        <v>629</v>
      </c>
      <c r="U44" s="30" t="s">
        <v>37</v>
      </c>
    </row>
    <row r="45" spans="1:21" ht="22.5" customHeight="1" x14ac:dyDescent="0.2">
      <c r="A45" s="172">
        <v>2301</v>
      </c>
      <c r="B45" s="181" t="s">
        <v>698</v>
      </c>
      <c r="C45" s="174" t="s">
        <v>699</v>
      </c>
      <c r="D45" s="175" t="s">
        <v>700</v>
      </c>
      <c r="E45" s="175" t="s">
        <v>701</v>
      </c>
      <c r="F45" s="173" t="s">
        <v>702</v>
      </c>
      <c r="G45" s="173" t="s">
        <v>703</v>
      </c>
      <c r="H45" s="19" t="s">
        <v>704</v>
      </c>
      <c r="I45" s="72" t="s">
        <v>705</v>
      </c>
      <c r="J45" s="47" t="s">
        <v>706</v>
      </c>
      <c r="K45" s="73" t="s">
        <v>707</v>
      </c>
      <c r="L45" s="49" t="s">
        <v>708</v>
      </c>
      <c r="M45" s="50" t="s">
        <v>709</v>
      </c>
      <c r="N45" s="66" t="str">
        <f>HYPERLINK("https://docs.google.com/spreadsheets/d/1YhHacYMWniv0N_dJTkr3aI5GwUU7QnK_2Y0bgMLKKdI/edit#gid=1060184755","https://docs.google.com/spreadsheets/d/1YhHacYMWniv0N_dJTkr3aI5GwUU7QnK_2Y0bgMLKKdI/edit#gid=1060184755")</f>
        <v>https://docs.google.com/spreadsheets/d/1YhHacYMWniv0N_dJTkr3aI5GwUU7QnK_2Y0bgMLKKdI/edit#gid=1060184755</v>
      </c>
      <c r="O45" s="74" t="s">
        <v>710</v>
      </c>
      <c r="P45" s="75"/>
      <c r="Q45" s="75" t="s">
        <v>711</v>
      </c>
      <c r="R45" s="53" t="s">
        <v>712</v>
      </c>
      <c r="S45" s="54" t="s">
        <v>713</v>
      </c>
      <c r="T45" s="41" t="s">
        <v>629</v>
      </c>
      <c r="U45" s="30" t="s">
        <v>53</v>
      </c>
    </row>
    <row r="46" spans="1:21" ht="22.5" customHeight="1" x14ac:dyDescent="0.2">
      <c r="A46" s="172">
        <v>2302</v>
      </c>
      <c r="B46" s="181" t="s">
        <v>714</v>
      </c>
      <c r="C46" s="174" t="s">
        <v>715</v>
      </c>
      <c r="D46" s="175" t="s">
        <v>700</v>
      </c>
      <c r="E46" s="175" t="s">
        <v>701</v>
      </c>
      <c r="F46" s="173" t="s">
        <v>716</v>
      </c>
      <c r="G46" s="173" t="s">
        <v>187</v>
      </c>
      <c r="H46" s="19" t="s">
        <v>717</v>
      </c>
      <c r="I46" s="31" t="s">
        <v>718</v>
      </c>
      <c r="J46" s="21" t="s">
        <v>719</v>
      </c>
      <c r="K46" s="48" t="s">
        <v>720</v>
      </c>
      <c r="L46" s="23" t="s">
        <v>721</v>
      </c>
      <c r="M46" s="24" t="s">
        <v>722</v>
      </c>
      <c r="N46" s="21" t="s">
        <v>723</v>
      </c>
      <c r="O46" s="76" t="s">
        <v>724</v>
      </c>
      <c r="P46" s="26"/>
      <c r="Q46" s="26" t="s">
        <v>725</v>
      </c>
      <c r="R46" s="27" t="s">
        <v>726</v>
      </c>
      <c r="S46" s="34" t="s">
        <v>727</v>
      </c>
      <c r="T46" s="41" t="s">
        <v>629</v>
      </c>
      <c r="U46" s="30" t="s">
        <v>37</v>
      </c>
    </row>
    <row r="47" spans="1:21" ht="22.5" customHeight="1" x14ac:dyDescent="0.2">
      <c r="A47" s="172">
        <v>2312</v>
      </c>
      <c r="B47" s="181" t="s">
        <v>728</v>
      </c>
      <c r="C47" s="174" t="s">
        <v>317</v>
      </c>
      <c r="D47" s="175" t="s">
        <v>700</v>
      </c>
      <c r="E47" s="175" t="s">
        <v>701</v>
      </c>
      <c r="F47" s="173" t="s">
        <v>729</v>
      </c>
      <c r="G47" s="173" t="s">
        <v>730</v>
      </c>
      <c r="H47" s="77" t="s">
        <v>731</v>
      </c>
      <c r="I47" s="20"/>
      <c r="J47" s="21" t="s">
        <v>732</v>
      </c>
      <c r="K47" s="58"/>
      <c r="L47" s="78" t="str">
        <f>HYPERLINK("https://docs.google.com/spreadsheets/d/1dHRH2NAQC25nDcFAWD9MEtrAIEno2tMiEI1CJcjNRHs/edit#gid=1881069524","https://docs.google.com/spreadsheets/d/1dHRH2NAQC25nDcFAWD9MEtrAIEno2tMiEI1CJcjNRHs/edit#gid=1881069524")</f>
        <v>https://docs.google.com/spreadsheets/d/1dHRH2NAQC25nDcFAWD9MEtrAIEno2tMiEI1CJcjNRHs/edit#gid=1881069524</v>
      </c>
      <c r="M47" s="24" t="s">
        <v>733</v>
      </c>
      <c r="N47" s="39" t="str">
        <f>HYPERLINK("https://docs.google.com/spreadsheets/d/146hVsUSiVfwcQdV26xXXAj_VwY1VqRWpoENs6rWkKpE/edit#gid=1575980847","https://docs.google.com/spreadsheets/d/146hVsUSiVfwcQdV26xXXAj_VwY1VqRWpoENs6rWkKpE/edit#gid=1575980847")</f>
        <v>https://docs.google.com/spreadsheets/d/146hVsUSiVfwcQdV26xXXAj_VwY1VqRWpoENs6rWkKpE/edit#gid=1575980847</v>
      </c>
      <c r="O47" s="79"/>
      <c r="P47" s="26"/>
      <c r="Q47" s="26"/>
      <c r="R47" s="27" t="s">
        <v>734</v>
      </c>
      <c r="S47" s="34" t="s">
        <v>735</v>
      </c>
      <c r="T47" s="41" t="s">
        <v>629</v>
      </c>
      <c r="U47" s="30" t="s">
        <v>53</v>
      </c>
    </row>
    <row r="48" spans="1:21" ht="22.5" customHeight="1" x14ac:dyDescent="0.2">
      <c r="A48" s="172">
        <v>2305</v>
      </c>
      <c r="B48" s="181" t="s">
        <v>736</v>
      </c>
      <c r="C48" s="174" t="s">
        <v>737</v>
      </c>
      <c r="D48" s="175" t="s">
        <v>700</v>
      </c>
      <c r="E48" s="175" t="s">
        <v>701</v>
      </c>
      <c r="F48" s="173" t="s">
        <v>738</v>
      </c>
      <c r="G48" s="173" t="s">
        <v>739</v>
      </c>
      <c r="H48" s="19" t="s">
        <v>740</v>
      </c>
      <c r="I48" s="31" t="s">
        <v>741</v>
      </c>
      <c r="J48" s="21" t="s">
        <v>742</v>
      </c>
      <c r="K48" s="22" t="s">
        <v>743</v>
      </c>
      <c r="L48" s="23" t="s">
        <v>744</v>
      </c>
      <c r="M48" s="24" t="s">
        <v>745</v>
      </c>
      <c r="N48" s="21" t="s">
        <v>746</v>
      </c>
      <c r="O48" s="76" t="s">
        <v>747</v>
      </c>
      <c r="P48" s="26"/>
      <c r="Q48" s="26"/>
      <c r="R48" s="27" t="s">
        <v>748</v>
      </c>
      <c r="S48" s="34" t="s">
        <v>749</v>
      </c>
      <c r="T48" s="41" t="s">
        <v>629</v>
      </c>
      <c r="U48" s="30" t="s">
        <v>37</v>
      </c>
    </row>
    <row r="49" spans="1:21" ht="22.5" customHeight="1" x14ac:dyDescent="0.2">
      <c r="A49" s="172">
        <v>2303</v>
      </c>
      <c r="B49" s="181" t="s">
        <v>750</v>
      </c>
      <c r="C49" s="174" t="s">
        <v>751</v>
      </c>
      <c r="D49" s="175" t="s">
        <v>700</v>
      </c>
      <c r="E49" s="175" t="s">
        <v>701</v>
      </c>
      <c r="F49" s="173" t="s">
        <v>752</v>
      </c>
      <c r="G49" s="173" t="s">
        <v>174</v>
      </c>
      <c r="H49" s="19" t="s">
        <v>753</v>
      </c>
      <c r="I49" s="31" t="s">
        <v>754</v>
      </c>
      <c r="J49" s="21" t="s">
        <v>755</v>
      </c>
      <c r="K49" s="22" t="s">
        <v>756</v>
      </c>
      <c r="L49" s="23" t="s">
        <v>757</v>
      </c>
      <c r="M49" s="24" t="s">
        <v>758</v>
      </c>
      <c r="N49" s="21" t="s">
        <v>759</v>
      </c>
      <c r="O49" s="76" t="s">
        <v>760</v>
      </c>
      <c r="P49" s="26"/>
      <c r="Q49" s="26" t="s">
        <v>761</v>
      </c>
      <c r="R49" s="27" t="s">
        <v>762</v>
      </c>
      <c r="S49" s="34" t="s">
        <v>763</v>
      </c>
      <c r="T49" s="41" t="s">
        <v>629</v>
      </c>
      <c r="U49" s="30" t="s">
        <v>53</v>
      </c>
    </row>
    <row r="50" spans="1:21" ht="22.5" customHeight="1" x14ac:dyDescent="0.2">
      <c r="A50" s="172">
        <v>2304</v>
      </c>
      <c r="B50" s="181" t="s">
        <v>764</v>
      </c>
      <c r="C50" s="174" t="s">
        <v>765</v>
      </c>
      <c r="D50" s="175" t="s">
        <v>700</v>
      </c>
      <c r="E50" s="175" t="s">
        <v>701</v>
      </c>
      <c r="F50" s="173" t="s">
        <v>766</v>
      </c>
      <c r="G50" s="173" t="s">
        <v>767</v>
      </c>
      <c r="H50" s="19" t="s">
        <v>768</v>
      </c>
      <c r="I50" s="31" t="s">
        <v>769</v>
      </c>
      <c r="J50" s="69" t="s">
        <v>770</v>
      </c>
      <c r="K50" s="22" t="s">
        <v>771</v>
      </c>
      <c r="L50" s="23" t="s">
        <v>772</v>
      </c>
      <c r="M50" s="24" t="s">
        <v>773</v>
      </c>
      <c r="N50" s="69" t="s">
        <v>774</v>
      </c>
      <c r="O50" s="80" t="s">
        <v>775</v>
      </c>
      <c r="P50" s="26"/>
      <c r="Q50" s="26" t="s">
        <v>776</v>
      </c>
      <c r="R50" s="81" t="s">
        <v>777</v>
      </c>
      <c r="S50" s="34" t="s">
        <v>778</v>
      </c>
      <c r="T50" s="41" t="s">
        <v>629</v>
      </c>
      <c r="U50" s="30" t="s">
        <v>37</v>
      </c>
    </row>
    <row r="51" spans="1:21" ht="22.5" customHeight="1" x14ac:dyDescent="0.2">
      <c r="A51" s="172">
        <v>2307</v>
      </c>
      <c r="B51" s="181" t="s">
        <v>779</v>
      </c>
      <c r="C51" s="174" t="s">
        <v>780</v>
      </c>
      <c r="D51" s="175" t="s">
        <v>700</v>
      </c>
      <c r="E51" s="175" t="s">
        <v>701</v>
      </c>
      <c r="F51" s="173" t="s">
        <v>781</v>
      </c>
      <c r="G51" s="173" t="s">
        <v>782</v>
      </c>
      <c r="H51" s="19" t="s">
        <v>783</v>
      </c>
      <c r="I51" s="31" t="s">
        <v>784</v>
      </c>
      <c r="J51" s="21" t="s">
        <v>785</v>
      </c>
      <c r="K51" s="22" t="s">
        <v>786</v>
      </c>
      <c r="L51" s="23" t="s">
        <v>787</v>
      </c>
      <c r="M51" s="24" t="s">
        <v>788</v>
      </c>
      <c r="N51" s="21" t="s">
        <v>789</v>
      </c>
      <c r="O51" s="76" t="s">
        <v>790</v>
      </c>
      <c r="P51" s="26"/>
      <c r="Q51" s="24" t="s">
        <v>791</v>
      </c>
      <c r="R51" s="27" t="s">
        <v>792</v>
      </c>
      <c r="S51" s="34" t="s">
        <v>793</v>
      </c>
      <c r="T51" s="41" t="s">
        <v>629</v>
      </c>
      <c r="U51" s="30" t="s">
        <v>53</v>
      </c>
    </row>
    <row r="52" spans="1:21" ht="22.5" customHeight="1" x14ac:dyDescent="0.2">
      <c r="A52" s="172">
        <v>2313</v>
      </c>
      <c r="B52" s="181" t="s">
        <v>794</v>
      </c>
      <c r="C52" s="174" t="s">
        <v>795</v>
      </c>
      <c r="D52" s="175" t="s">
        <v>700</v>
      </c>
      <c r="E52" s="175" t="s">
        <v>701</v>
      </c>
      <c r="F52" s="173" t="s">
        <v>796</v>
      </c>
      <c r="G52" s="173" t="s">
        <v>797</v>
      </c>
      <c r="H52" s="19" t="s">
        <v>798</v>
      </c>
      <c r="I52" s="31" t="s">
        <v>799</v>
      </c>
      <c r="J52" s="21" t="s">
        <v>800</v>
      </c>
      <c r="K52" s="22" t="s">
        <v>801</v>
      </c>
      <c r="L52" s="23" t="s">
        <v>802</v>
      </c>
      <c r="M52" s="24" t="s">
        <v>803</v>
      </c>
      <c r="N52" s="39" t="str">
        <f>HYPERLINK("https://docs.google.com/spreadsheets/d/16jrHyE83Lko5F-hXHETIbSjs4MNUPCNdh8wcMcUEMQo/edit#gid=1060184755","https://docs.google.com/spreadsheets/d/16jrHyE83Lko5F-hXHETIbSjs4MNUPCNdh8wcMcUEMQo/edit#gid=1060184755")</f>
        <v>https://docs.google.com/spreadsheets/d/16jrHyE83Lko5F-hXHETIbSjs4MNUPCNdh8wcMcUEMQo/edit#gid=1060184755</v>
      </c>
      <c r="O52" s="76" t="s">
        <v>804</v>
      </c>
      <c r="P52" s="26"/>
      <c r="Q52" s="26" t="s">
        <v>805</v>
      </c>
      <c r="R52" s="27" t="s">
        <v>806</v>
      </c>
      <c r="S52" s="34" t="s">
        <v>807</v>
      </c>
      <c r="T52" s="41" t="s">
        <v>629</v>
      </c>
      <c r="U52" s="30" t="s">
        <v>37</v>
      </c>
    </row>
    <row r="53" spans="1:21" ht="22.5" customHeight="1" x14ac:dyDescent="0.2">
      <c r="A53" s="172">
        <v>2306</v>
      </c>
      <c r="B53" s="181" t="s">
        <v>808</v>
      </c>
      <c r="C53" s="174" t="s">
        <v>809</v>
      </c>
      <c r="D53" s="175" t="s">
        <v>700</v>
      </c>
      <c r="E53" s="175" t="s">
        <v>701</v>
      </c>
      <c r="F53" s="173" t="s">
        <v>811</v>
      </c>
      <c r="G53" s="173" t="s">
        <v>812</v>
      </c>
      <c r="H53" s="19" t="s">
        <v>813</v>
      </c>
      <c r="I53" s="82" t="s">
        <v>814</v>
      </c>
      <c r="J53" s="21" t="s">
        <v>815</v>
      </c>
      <c r="K53" s="84" t="s">
        <v>816</v>
      </c>
      <c r="L53" s="23" t="s">
        <v>817</v>
      </c>
      <c r="M53" s="24" t="s">
        <v>818</v>
      </c>
      <c r="N53" s="21" t="s">
        <v>819</v>
      </c>
      <c r="O53" s="76" t="s">
        <v>820</v>
      </c>
      <c r="P53" s="26"/>
      <c r="Q53" s="26" t="s">
        <v>821</v>
      </c>
      <c r="R53" s="27" t="s">
        <v>822</v>
      </c>
      <c r="S53" s="34" t="s">
        <v>823</v>
      </c>
      <c r="T53" s="41" t="s">
        <v>560</v>
      </c>
      <c r="U53" s="30" t="s">
        <v>53</v>
      </c>
    </row>
    <row r="54" spans="1:21" ht="22.5" customHeight="1" x14ac:dyDescent="0.2">
      <c r="A54" s="172">
        <v>2309</v>
      </c>
      <c r="B54" s="181" t="s">
        <v>824</v>
      </c>
      <c r="C54" s="174" t="s">
        <v>825</v>
      </c>
      <c r="D54" s="175" t="s">
        <v>700</v>
      </c>
      <c r="E54" s="175" t="s">
        <v>701</v>
      </c>
      <c r="F54" s="173" t="s">
        <v>826</v>
      </c>
      <c r="G54" s="173" t="s">
        <v>827</v>
      </c>
      <c r="H54" s="19" t="s">
        <v>828</v>
      </c>
      <c r="I54" s="82" t="s">
        <v>829</v>
      </c>
      <c r="J54" s="21" t="s">
        <v>830</v>
      </c>
      <c r="K54" s="84" t="s">
        <v>831</v>
      </c>
      <c r="L54" s="23" t="s">
        <v>832</v>
      </c>
      <c r="M54" s="24" t="s">
        <v>833</v>
      </c>
      <c r="N54" s="21" t="s">
        <v>834</v>
      </c>
      <c r="O54" s="76" t="s">
        <v>835</v>
      </c>
      <c r="P54" s="26"/>
      <c r="Q54" s="26" t="s">
        <v>836</v>
      </c>
      <c r="R54" s="27" t="s">
        <v>837</v>
      </c>
      <c r="S54" s="34" t="s">
        <v>838</v>
      </c>
      <c r="T54" s="41" t="s">
        <v>629</v>
      </c>
      <c r="U54" s="30" t="s">
        <v>37</v>
      </c>
    </row>
    <row r="55" spans="1:21" ht="22.5" customHeight="1" x14ac:dyDescent="0.2">
      <c r="A55" s="172">
        <v>2308</v>
      </c>
      <c r="B55" s="181" t="s">
        <v>839</v>
      </c>
      <c r="C55" s="174" t="s">
        <v>840</v>
      </c>
      <c r="D55" s="175" t="s">
        <v>700</v>
      </c>
      <c r="E55" s="175" t="s">
        <v>701</v>
      </c>
      <c r="F55" s="173" t="s">
        <v>841</v>
      </c>
      <c r="G55" s="173" t="s">
        <v>842</v>
      </c>
      <c r="H55" s="19" t="s">
        <v>844</v>
      </c>
      <c r="I55" s="31" t="s">
        <v>845</v>
      </c>
      <c r="J55" s="21" t="s">
        <v>846</v>
      </c>
      <c r="K55" s="22" t="s">
        <v>847</v>
      </c>
      <c r="L55" s="23" t="s">
        <v>848</v>
      </c>
      <c r="M55" s="24" t="s">
        <v>849</v>
      </c>
      <c r="N55" s="39" t="str">
        <f>HYPERLINK("https://docs.google.com/spreadsheets/d/1bSMns_u8F4K-tKGdpv2R7FM7ZWRMJA69aNwcvRAOeKg/edit#gid=1060184755","https://docs.google.com/spreadsheets/d/1bSMns_u8F4K-tKGdpv2R7FM7ZWRMJA69aNwcvRAOeKg/edit#gid=1060184755")</f>
        <v>https://docs.google.com/spreadsheets/d/1bSMns_u8F4K-tKGdpv2R7FM7ZWRMJA69aNwcvRAOeKg/edit#gid=1060184755</v>
      </c>
      <c r="O55" s="76" t="s">
        <v>850</v>
      </c>
      <c r="P55" s="26"/>
      <c r="Q55" s="26" t="s">
        <v>851</v>
      </c>
      <c r="R55" s="27" t="s">
        <v>852</v>
      </c>
      <c r="S55" s="34" t="s">
        <v>853</v>
      </c>
      <c r="T55" s="41" t="s">
        <v>629</v>
      </c>
      <c r="U55" s="30" t="s">
        <v>53</v>
      </c>
    </row>
    <row r="56" spans="1:21" ht="22.5" customHeight="1" x14ac:dyDescent="0.2">
      <c r="A56" s="172">
        <v>2311</v>
      </c>
      <c r="B56" s="181" t="s">
        <v>854</v>
      </c>
      <c r="C56" s="174" t="s">
        <v>317</v>
      </c>
      <c r="D56" s="175" t="s">
        <v>700</v>
      </c>
      <c r="E56" s="175" t="s">
        <v>701</v>
      </c>
      <c r="F56" s="173" t="s">
        <v>855</v>
      </c>
      <c r="G56" s="173" t="s">
        <v>856</v>
      </c>
      <c r="H56" s="77" t="s">
        <v>857</v>
      </c>
      <c r="I56" s="20"/>
      <c r="J56" s="21" t="s">
        <v>858</v>
      </c>
      <c r="K56" s="58"/>
      <c r="L56" s="23" t="s">
        <v>859</v>
      </c>
      <c r="M56" s="24" t="s">
        <v>860</v>
      </c>
      <c r="N56" s="39" t="str">
        <f>HYPERLINK("https://docs.google.com/spreadsheets/d/18iJg7GkqV9a01fqQkaZumZsQzQUpf7YaBUJuEgPK6s4/edit#gid=1060184755","https://docs.google.com/spreadsheets/d/18iJg7GkqV9a01fqQkaZumZsQzQUpf7YaBUJuEgPK6s4/edit#gid=1060184755")</f>
        <v>https://docs.google.com/spreadsheets/d/18iJg7GkqV9a01fqQkaZumZsQzQUpf7YaBUJuEgPK6s4/edit#gid=1060184755</v>
      </c>
      <c r="O56" s="79"/>
      <c r="P56" s="26"/>
      <c r="Q56" s="24" t="s">
        <v>861</v>
      </c>
      <c r="R56" s="27" t="s">
        <v>862</v>
      </c>
      <c r="S56" s="34" t="s">
        <v>863</v>
      </c>
      <c r="T56" s="41" t="s">
        <v>629</v>
      </c>
      <c r="U56" s="30" t="s">
        <v>37</v>
      </c>
    </row>
    <row r="57" spans="1:21" ht="22.5" customHeight="1" x14ac:dyDescent="0.2">
      <c r="A57" s="172">
        <v>2310</v>
      </c>
      <c r="B57" s="181" t="s">
        <v>864</v>
      </c>
      <c r="C57" s="174" t="s">
        <v>865</v>
      </c>
      <c r="D57" s="175" t="s">
        <v>700</v>
      </c>
      <c r="E57" s="175" t="s">
        <v>701</v>
      </c>
      <c r="F57" s="173" t="s">
        <v>866</v>
      </c>
      <c r="G57" s="173" t="s">
        <v>867</v>
      </c>
      <c r="H57" s="19" t="s">
        <v>868</v>
      </c>
      <c r="I57" s="31" t="s">
        <v>869</v>
      </c>
      <c r="J57" s="21" t="s">
        <v>870</v>
      </c>
      <c r="K57" s="22" t="s">
        <v>871</v>
      </c>
      <c r="L57" s="23" t="s">
        <v>872</v>
      </c>
      <c r="M57" s="24" t="s">
        <v>873</v>
      </c>
      <c r="N57" s="21" t="s">
        <v>874</v>
      </c>
      <c r="O57" s="76" t="s">
        <v>875</v>
      </c>
      <c r="P57" s="26"/>
      <c r="Q57" s="26" t="s">
        <v>876</v>
      </c>
      <c r="R57" s="27" t="s">
        <v>877</v>
      </c>
      <c r="S57" s="34" t="s">
        <v>878</v>
      </c>
      <c r="T57" s="41" t="s">
        <v>629</v>
      </c>
      <c r="U57" s="30" t="s">
        <v>53</v>
      </c>
    </row>
    <row r="58" spans="1:21" ht="22.5" customHeight="1" x14ac:dyDescent="0.2">
      <c r="A58" s="172">
        <v>2401</v>
      </c>
      <c r="B58" s="181" t="s">
        <v>879</v>
      </c>
      <c r="C58" s="174" t="s">
        <v>880</v>
      </c>
      <c r="D58" s="175" t="s">
        <v>700</v>
      </c>
      <c r="E58" s="175" t="s">
        <v>881</v>
      </c>
      <c r="F58" s="173" t="s">
        <v>882</v>
      </c>
      <c r="G58" s="173" t="s">
        <v>190</v>
      </c>
      <c r="H58" s="45" t="s">
        <v>883</v>
      </c>
      <c r="I58" s="46" t="s">
        <v>884</v>
      </c>
      <c r="J58" s="47" t="s">
        <v>885</v>
      </c>
      <c r="K58" s="48" t="s">
        <v>886</v>
      </c>
      <c r="L58" s="49" t="s">
        <v>887</v>
      </c>
      <c r="M58" s="50" t="s">
        <v>888</v>
      </c>
      <c r="N58" s="47" t="s">
        <v>889</v>
      </c>
      <c r="O58" s="74" t="s">
        <v>890</v>
      </c>
      <c r="P58" s="75"/>
      <c r="Q58" s="75" t="s">
        <v>891</v>
      </c>
      <c r="R58" s="53" t="s">
        <v>892</v>
      </c>
      <c r="S58" s="34" t="s">
        <v>893</v>
      </c>
      <c r="T58" s="41" t="s">
        <v>894</v>
      </c>
      <c r="U58" s="30" t="s">
        <v>37</v>
      </c>
    </row>
    <row r="59" spans="1:21" ht="22.5" customHeight="1" x14ac:dyDescent="0.2">
      <c r="A59" s="172">
        <v>2402</v>
      </c>
      <c r="B59" s="181" t="s">
        <v>895</v>
      </c>
      <c r="C59" s="174" t="s">
        <v>896</v>
      </c>
      <c r="D59" s="175" t="s">
        <v>700</v>
      </c>
      <c r="E59" s="175" t="s">
        <v>881</v>
      </c>
      <c r="F59" s="173" t="s">
        <v>897</v>
      </c>
      <c r="G59" s="182" t="s">
        <v>898</v>
      </c>
      <c r="H59" s="85" t="s">
        <v>899</v>
      </c>
      <c r="I59" s="86" t="s">
        <v>900</v>
      </c>
      <c r="J59" s="21" t="s">
        <v>901</v>
      </c>
      <c r="K59" s="87" t="str">
        <f>HYPERLINK("https://docs.google.com/spreadsheets/d/1-LUx106n-D4GcwLV_n5oB-vomrnqCnmrZFMW6LesHlo/edit#gid=1996311398","https://docs.google.com/spreadsheets/d/1-LUx106n-D4GcwLV_n5oB-vomrnqCnmrZFMW6LesHlo/edit#gid=1996311398")</f>
        <v>https://docs.google.com/spreadsheets/d/1-LUx106n-D4GcwLV_n5oB-vomrnqCnmrZFMW6LesHlo/edit#gid=1996311398</v>
      </c>
      <c r="L59" s="23" t="s">
        <v>902</v>
      </c>
      <c r="M59" s="50" t="s">
        <v>903</v>
      </c>
      <c r="N59" s="55"/>
      <c r="O59" s="76" t="s">
        <v>904</v>
      </c>
      <c r="P59" s="26"/>
      <c r="Q59" s="26" t="s">
        <v>905</v>
      </c>
      <c r="R59" s="27" t="s">
        <v>906</v>
      </c>
      <c r="S59" s="34" t="s">
        <v>907</v>
      </c>
      <c r="T59" s="41" t="s">
        <v>894</v>
      </c>
      <c r="U59" s="30" t="s">
        <v>53</v>
      </c>
    </row>
    <row r="60" spans="1:21" ht="22.5" customHeight="1" x14ac:dyDescent="0.2">
      <c r="A60" s="172">
        <v>2410</v>
      </c>
      <c r="B60" s="181" t="s">
        <v>908</v>
      </c>
      <c r="C60" s="174" t="s">
        <v>909</v>
      </c>
      <c r="D60" s="175" t="s">
        <v>700</v>
      </c>
      <c r="E60" s="175" t="s">
        <v>881</v>
      </c>
      <c r="F60" s="173" t="s">
        <v>910</v>
      </c>
      <c r="G60" s="173" t="s">
        <v>911</v>
      </c>
      <c r="H60" s="19" t="s">
        <v>912</v>
      </c>
      <c r="I60" s="31" t="s">
        <v>913</v>
      </c>
      <c r="J60" s="21" t="s">
        <v>914</v>
      </c>
      <c r="K60" s="22" t="s">
        <v>915</v>
      </c>
      <c r="L60" s="23" t="s">
        <v>916</v>
      </c>
      <c r="M60" s="50" t="s">
        <v>917</v>
      </c>
      <c r="N60" s="21" t="s">
        <v>918</v>
      </c>
      <c r="O60" s="76" t="s">
        <v>919</v>
      </c>
      <c r="P60" s="26"/>
      <c r="Q60" s="26"/>
      <c r="R60" s="27" t="s">
        <v>920</v>
      </c>
      <c r="S60" s="34" t="s">
        <v>921</v>
      </c>
      <c r="T60" s="41" t="s">
        <v>894</v>
      </c>
      <c r="U60" s="30" t="s">
        <v>37</v>
      </c>
    </row>
    <row r="61" spans="1:21" ht="22.5" customHeight="1" x14ac:dyDescent="0.2">
      <c r="A61" s="172">
        <v>2414</v>
      </c>
      <c r="B61" s="181" t="s">
        <v>922</v>
      </c>
      <c r="C61" s="174" t="s">
        <v>923</v>
      </c>
      <c r="D61" s="175" t="s">
        <v>700</v>
      </c>
      <c r="E61" s="175" t="s">
        <v>881</v>
      </c>
      <c r="F61" s="173" t="s">
        <v>924</v>
      </c>
      <c r="G61" s="173" t="s">
        <v>925</v>
      </c>
      <c r="H61" s="19" t="s">
        <v>926</v>
      </c>
      <c r="I61" s="31" t="s">
        <v>927</v>
      </c>
      <c r="J61" s="21" t="s">
        <v>928</v>
      </c>
      <c r="K61" s="22" t="s">
        <v>929</v>
      </c>
      <c r="L61" s="23" t="s">
        <v>930</v>
      </c>
      <c r="M61" s="50" t="s">
        <v>931</v>
      </c>
      <c r="N61" s="21" t="s">
        <v>932</v>
      </c>
      <c r="O61" s="76" t="s">
        <v>933</v>
      </c>
      <c r="P61" s="26"/>
      <c r="Q61" s="26" t="s">
        <v>934</v>
      </c>
      <c r="R61" s="27" t="s">
        <v>935</v>
      </c>
      <c r="S61" s="34" t="s">
        <v>936</v>
      </c>
      <c r="T61" s="41" t="s">
        <v>894</v>
      </c>
      <c r="U61" s="30" t="s">
        <v>53</v>
      </c>
    </row>
    <row r="62" spans="1:21" ht="22.5" customHeight="1" x14ac:dyDescent="0.2">
      <c r="A62" s="172">
        <v>2409</v>
      </c>
      <c r="B62" s="181" t="s">
        <v>937</v>
      </c>
      <c r="C62" s="174" t="s">
        <v>938</v>
      </c>
      <c r="D62" s="175" t="s">
        <v>700</v>
      </c>
      <c r="E62" s="175" t="s">
        <v>881</v>
      </c>
      <c r="F62" s="173" t="s">
        <v>939</v>
      </c>
      <c r="G62" s="173" t="s">
        <v>940</v>
      </c>
      <c r="H62" s="19" t="s">
        <v>941</v>
      </c>
      <c r="I62" s="31" t="s">
        <v>942</v>
      </c>
      <c r="J62" s="21" t="s">
        <v>943</v>
      </c>
      <c r="K62" s="22" t="s">
        <v>944</v>
      </c>
      <c r="L62" s="23" t="s">
        <v>945</v>
      </c>
      <c r="M62" s="50" t="s">
        <v>946</v>
      </c>
      <c r="N62" s="21" t="s">
        <v>947</v>
      </c>
      <c r="O62" s="76" t="s">
        <v>948</v>
      </c>
      <c r="P62" s="26"/>
      <c r="Q62" s="26" t="s">
        <v>949</v>
      </c>
      <c r="R62" s="27" t="s">
        <v>950</v>
      </c>
      <c r="S62" s="34" t="s">
        <v>951</v>
      </c>
      <c r="T62" s="41" t="s">
        <v>894</v>
      </c>
      <c r="U62" s="30" t="s">
        <v>37</v>
      </c>
    </row>
    <row r="63" spans="1:21" ht="22.5" customHeight="1" x14ac:dyDescent="0.2">
      <c r="A63" s="172">
        <v>2408</v>
      </c>
      <c r="B63" s="181" t="s">
        <v>952</v>
      </c>
      <c r="C63" s="174" t="s">
        <v>953</v>
      </c>
      <c r="D63" s="175" t="s">
        <v>700</v>
      </c>
      <c r="E63" s="175" t="s">
        <v>881</v>
      </c>
      <c r="F63" s="173" t="s">
        <v>954</v>
      </c>
      <c r="G63" s="183" t="s">
        <v>955</v>
      </c>
      <c r="H63" s="19" t="s">
        <v>956</v>
      </c>
      <c r="I63" s="31" t="s">
        <v>957</v>
      </c>
      <c r="J63" s="21" t="s">
        <v>958</v>
      </c>
      <c r="K63" s="22" t="s">
        <v>959</v>
      </c>
      <c r="L63" s="23" t="s">
        <v>960</v>
      </c>
      <c r="M63" s="50" t="s">
        <v>961</v>
      </c>
      <c r="N63" s="21" t="s">
        <v>962</v>
      </c>
      <c r="O63" s="76" t="s">
        <v>963</v>
      </c>
      <c r="P63" s="26"/>
      <c r="Q63" s="26" t="s">
        <v>964</v>
      </c>
      <c r="R63" s="27" t="s">
        <v>965</v>
      </c>
      <c r="S63" s="34" t="s">
        <v>966</v>
      </c>
      <c r="T63" s="41" t="s">
        <v>325</v>
      </c>
      <c r="U63" s="30" t="s">
        <v>53</v>
      </c>
    </row>
    <row r="64" spans="1:21" ht="22.5" customHeight="1" x14ac:dyDescent="0.2">
      <c r="A64" s="172">
        <v>2407</v>
      </c>
      <c r="B64" s="181" t="s">
        <v>967</v>
      </c>
      <c r="C64" s="174" t="s">
        <v>968</v>
      </c>
      <c r="D64" s="175" t="s">
        <v>700</v>
      </c>
      <c r="E64" s="175" t="s">
        <v>881</v>
      </c>
      <c r="F64" s="173" t="s">
        <v>969</v>
      </c>
      <c r="G64" s="173" t="s">
        <v>970</v>
      </c>
      <c r="H64" s="19" t="s">
        <v>971</v>
      </c>
      <c r="I64" s="31" t="s">
        <v>972</v>
      </c>
      <c r="J64" s="21" t="s">
        <v>973</v>
      </c>
      <c r="K64" s="22" t="s">
        <v>974</v>
      </c>
      <c r="L64" s="23" t="s">
        <v>975</v>
      </c>
      <c r="M64" s="50" t="s">
        <v>976</v>
      </c>
      <c r="N64" s="39" t="str">
        <f>HYPERLINK("https://docs.google.com/spreadsheets/d/1YIky6Aa88yj7cTgt9lKM1oHjLJ1Gg3Ry8FXco_P79W4/edit#gid=1060184755","https://docs.google.com/spreadsheets/d/1YIky6Aa88yj7cTgt9lKM1oHjLJ1Gg3Ry8FXco_P79W4/edit#gid=1060184755")</f>
        <v>https://docs.google.com/spreadsheets/d/1YIky6Aa88yj7cTgt9lKM1oHjLJ1Gg3Ry8FXco_P79W4/edit#gid=1060184755</v>
      </c>
      <c r="O64" s="76" t="s">
        <v>977</v>
      </c>
      <c r="P64" s="26"/>
      <c r="Q64" s="26" t="s">
        <v>978</v>
      </c>
      <c r="R64" s="27" t="s">
        <v>979</v>
      </c>
      <c r="S64" s="34" t="s">
        <v>980</v>
      </c>
      <c r="T64" s="41" t="s">
        <v>894</v>
      </c>
      <c r="U64" s="30" t="s">
        <v>37</v>
      </c>
    </row>
    <row r="65" spans="1:21" ht="22.5" customHeight="1" x14ac:dyDescent="0.2">
      <c r="A65" s="172">
        <v>2412</v>
      </c>
      <c r="B65" s="181" t="s">
        <v>981</v>
      </c>
      <c r="C65" s="174" t="s">
        <v>982</v>
      </c>
      <c r="D65" s="175" t="s">
        <v>700</v>
      </c>
      <c r="E65" s="175" t="s">
        <v>881</v>
      </c>
      <c r="F65" s="173" t="s">
        <v>983</v>
      </c>
      <c r="G65" s="183" t="s">
        <v>984</v>
      </c>
      <c r="H65" s="19" t="s">
        <v>985</v>
      </c>
      <c r="I65" s="31" t="s">
        <v>986</v>
      </c>
      <c r="J65" s="21" t="s">
        <v>987</v>
      </c>
      <c r="K65" s="22" t="s">
        <v>988</v>
      </c>
      <c r="L65" s="23" t="s">
        <v>989</v>
      </c>
      <c r="M65" s="50" t="s">
        <v>990</v>
      </c>
      <c r="N65" s="39" t="str">
        <f>HYPERLINK("https://docs.google.com/spreadsheets/d/1kSQjiemvgvisl-RMzBzpa-SALhnIDR_BcUCxg5vcEE8/edit#gid=1060184755","https://docs.google.com/spreadsheets/d/1kSQjiemvgvisl-RMzBzpa-SALhnIDR_BcUCxg5vcEE8/edit#gid=1060184755")</f>
        <v>https://docs.google.com/spreadsheets/d/1kSQjiemvgvisl-RMzBzpa-SALhnIDR_BcUCxg5vcEE8/edit#gid=1060184755</v>
      </c>
      <c r="O65" s="76" t="s">
        <v>991</v>
      </c>
      <c r="P65" s="26"/>
      <c r="Q65" s="26" t="s">
        <v>992</v>
      </c>
      <c r="R65" s="27" t="s">
        <v>993</v>
      </c>
      <c r="S65" s="34" t="s">
        <v>994</v>
      </c>
      <c r="T65" s="41" t="s">
        <v>894</v>
      </c>
      <c r="U65" s="30" t="s">
        <v>53</v>
      </c>
    </row>
    <row r="66" spans="1:21" ht="22.5" customHeight="1" x14ac:dyDescent="0.2">
      <c r="A66" s="172">
        <v>2406</v>
      </c>
      <c r="B66" s="181" t="s">
        <v>995</v>
      </c>
      <c r="C66" s="174" t="s">
        <v>996</v>
      </c>
      <c r="D66" s="175" t="s">
        <v>700</v>
      </c>
      <c r="E66" s="175" t="s">
        <v>881</v>
      </c>
      <c r="F66" s="173" t="s">
        <v>997</v>
      </c>
      <c r="G66" s="173" t="s">
        <v>998</v>
      </c>
      <c r="H66" s="19" t="s">
        <v>999</v>
      </c>
      <c r="I66" s="31" t="s">
        <v>1000</v>
      </c>
      <c r="J66" s="21" t="s">
        <v>1001</v>
      </c>
      <c r="K66" s="22" t="s">
        <v>1002</v>
      </c>
      <c r="L66" s="23" t="s">
        <v>1003</v>
      </c>
      <c r="M66" s="50" t="s">
        <v>1004</v>
      </c>
      <c r="N66" s="39" t="str">
        <f>HYPERLINK("https://docs.google.com/spreadsheets/d/1Kga5KKO84IUNKIncX8D_hIVMipB6yXzoMbRCLcZKN9g/edit#gid=1060184755","https://docs.google.com/spreadsheets/d/1Kga5KKO84IUNKIncX8D_hIVMipB6yXzoMbRCLcZKN9g/edit#gid=1060184755")</f>
        <v>https://docs.google.com/spreadsheets/d/1Kga5KKO84IUNKIncX8D_hIVMipB6yXzoMbRCLcZKN9g/edit#gid=1060184755</v>
      </c>
      <c r="O66" s="76" t="s">
        <v>1005</v>
      </c>
      <c r="P66" s="26"/>
      <c r="Q66" s="26" t="s">
        <v>1006</v>
      </c>
      <c r="R66" s="27" t="s">
        <v>1007</v>
      </c>
      <c r="S66" s="34" t="s">
        <v>1008</v>
      </c>
      <c r="T66" s="41" t="s">
        <v>894</v>
      </c>
      <c r="U66" s="30" t="s">
        <v>37</v>
      </c>
    </row>
    <row r="67" spans="1:21" ht="22.5" customHeight="1" x14ac:dyDescent="0.2">
      <c r="A67" s="172">
        <v>2405</v>
      </c>
      <c r="B67" s="181" t="s">
        <v>1009</v>
      </c>
      <c r="C67" s="174" t="s">
        <v>1010</v>
      </c>
      <c r="D67" s="175" t="s">
        <v>700</v>
      </c>
      <c r="E67" s="175" t="s">
        <v>881</v>
      </c>
      <c r="F67" s="173" t="s">
        <v>1011</v>
      </c>
      <c r="G67" s="173" t="s">
        <v>196</v>
      </c>
      <c r="H67" s="19" t="s">
        <v>1012</v>
      </c>
      <c r="I67" s="31" t="s">
        <v>1013</v>
      </c>
      <c r="J67" s="21" t="s">
        <v>1014</v>
      </c>
      <c r="K67" s="22" t="s">
        <v>1015</v>
      </c>
      <c r="L67" s="23" t="s">
        <v>1016</v>
      </c>
      <c r="M67" s="50" t="s">
        <v>1017</v>
      </c>
      <c r="N67" s="21" t="s">
        <v>1018</v>
      </c>
      <c r="O67" s="76" t="s">
        <v>1019</v>
      </c>
      <c r="P67" s="26"/>
      <c r="Q67" s="26" t="s">
        <v>1020</v>
      </c>
      <c r="R67" s="27" t="s">
        <v>1021</v>
      </c>
      <c r="S67" s="34" t="s">
        <v>1022</v>
      </c>
      <c r="T67" s="41" t="s">
        <v>894</v>
      </c>
      <c r="U67" s="30" t="s">
        <v>53</v>
      </c>
    </row>
    <row r="68" spans="1:21" ht="22.5" customHeight="1" x14ac:dyDescent="0.2">
      <c r="A68" s="172">
        <v>2404</v>
      </c>
      <c r="B68" s="181" t="s">
        <v>1023</v>
      </c>
      <c r="C68" s="174" t="s">
        <v>1024</v>
      </c>
      <c r="D68" s="175" t="s">
        <v>700</v>
      </c>
      <c r="E68" s="175" t="s">
        <v>881</v>
      </c>
      <c r="F68" s="173" t="s">
        <v>1025</v>
      </c>
      <c r="G68" s="173" t="s">
        <v>1026</v>
      </c>
      <c r="H68" s="19" t="s">
        <v>1027</v>
      </c>
      <c r="I68" s="31" t="s">
        <v>1028</v>
      </c>
      <c r="J68" s="21" t="s">
        <v>1029</v>
      </c>
      <c r="K68" s="22" t="s">
        <v>1032</v>
      </c>
      <c r="L68" s="23" t="s">
        <v>1035</v>
      </c>
      <c r="M68" s="50" t="s">
        <v>1036</v>
      </c>
      <c r="N68" s="21" t="s">
        <v>1040</v>
      </c>
      <c r="O68" s="76" t="s">
        <v>1041</v>
      </c>
      <c r="P68" s="26"/>
      <c r="Q68" s="26" t="s">
        <v>1042</v>
      </c>
      <c r="R68" s="27" t="s">
        <v>1045</v>
      </c>
      <c r="S68" s="34" t="s">
        <v>1048</v>
      </c>
      <c r="T68" s="41" t="s">
        <v>894</v>
      </c>
      <c r="U68" s="30" t="s">
        <v>37</v>
      </c>
    </row>
    <row r="69" spans="1:21" ht="22.5" customHeight="1" x14ac:dyDescent="0.2">
      <c r="A69" s="172">
        <v>2415</v>
      </c>
      <c r="B69" s="181" t="s">
        <v>1030</v>
      </c>
      <c r="C69" s="174" t="s">
        <v>1031</v>
      </c>
      <c r="D69" s="175" t="s">
        <v>700</v>
      </c>
      <c r="E69" s="175" t="s">
        <v>881</v>
      </c>
      <c r="F69" s="173" t="s">
        <v>1033</v>
      </c>
      <c r="G69" s="173" t="s">
        <v>1034</v>
      </c>
      <c r="H69" s="19" t="s">
        <v>1054</v>
      </c>
      <c r="I69" s="31" t="s">
        <v>1056</v>
      </c>
      <c r="J69" s="88" t="s">
        <v>1057</v>
      </c>
      <c r="K69" s="22" t="s">
        <v>1066</v>
      </c>
      <c r="L69" s="23" t="s">
        <v>1069</v>
      </c>
      <c r="M69" s="50" t="s">
        <v>1070</v>
      </c>
      <c r="N69" s="89" t="s">
        <v>1072</v>
      </c>
      <c r="O69" s="90" t="s">
        <v>1078</v>
      </c>
      <c r="P69" s="91"/>
      <c r="Q69" s="91" t="s">
        <v>1089</v>
      </c>
      <c r="R69" s="92" t="s">
        <v>1091</v>
      </c>
      <c r="S69" s="34" t="s">
        <v>1096</v>
      </c>
      <c r="T69" s="41" t="s">
        <v>894</v>
      </c>
      <c r="U69" s="30" t="s">
        <v>53</v>
      </c>
    </row>
    <row r="70" spans="1:21" ht="22.5" customHeight="1" x14ac:dyDescent="0.2">
      <c r="A70" s="172">
        <v>2403</v>
      </c>
      <c r="B70" s="181" t="s">
        <v>1037</v>
      </c>
      <c r="C70" s="174" t="s">
        <v>1038</v>
      </c>
      <c r="D70" s="175" t="s">
        <v>700</v>
      </c>
      <c r="E70" s="175" t="s">
        <v>881</v>
      </c>
      <c r="F70" s="173" t="s">
        <v>1039</v>
      </c>
      <c r="G70" s="173" t="s">
        <v>193</v>
      </c>
      <c r="H70" s="19" t="s">
        <v>1104</v>
      </c>
      <c r="I70" s="31" t="s">
        <v>1107</v>
      </c>
      <c r="J70" s="21" t="s">
        <v>1108</v>
      </c>
      <c r="K70" s="22" t="s">
        <v>1111</v>
      </c>
      <c r="L70" s="23" t="s">
        <v>1112</v>
      </c>
      <c r="M70" s="50" t="s">
        <v>1114</v>
      </c>
      <c r="N70" s="39" t="str">
        <f>HYPERLINK("https://docs.google.com/spreadsheets/d/1V7S5EYwmNjVhJV4PxOfzo7ejs-L6ebcNpgMiN-cutxk/edit#gid=1060184755","https://docs.google.com/spreadsheets/d/1V7S5EYwmNjVhJV4PxOfzo7ejs-L6ebcNpgMiN-cutxk/edit#gid=1060184755")</f>
        <v>https://docs.google.com/spreadsheets/d/1V7S5EYwmNjVhJV4PxOfzo7ejs-L6ebcNpgMiN-cutxk/edit#gid=1060184755</v>
      </c>
      <c r="O70" s="93" t="s">
        <v>1121</v>
      </c>
      <c r="P70" s="26"/>
      <c r="Q70" s="26" t="s">
        <v>1128</v>
      </c>
      <c r="R70" s="27" t="s">
        <v>1129</v>
      </c>
      <c r="S70" s="34" t="s">
        <v>1132</v>
      </c>
      <c r="T70" s="41" t="s">
        <v>894</v>
      </c>
      <c r="U70" s="30" t="s">
        <v>37</v>
      </c>
    </row>
    <row r="71" spans="1:21" ht="22.5" customHeight="1" x14ac:dyDescent="0.2">
      <c r="A71" s="172">
        <v>2411</v>
      </c>
      <c r="B71" s="181" t="s">
        <v>1043</v>
      </c>
      <c r="C71" s="174" t="s">
        <v>1044</v>
      </c>
      <c r="D71" s="175" t="s">
        <v>700</v>
      </c>
      <c r="E71" s="175" t="s">
        <v>881</v>
      </c>
      <c r="F71" s="173" t="s">
        <v>1046</v>
      </c>
      <c r="G71" s="173" t="s">
        <v>1047</v>
      </c>
      <c r="H71" s="19" t="s">
        <v>1133</v>
      </c>
      <c r="I71" s="31" t="s">
        <v>1134</v>
      </c>
      <c r="J71" s="21" t="s">
        <v>1135</v>
      </c>
      <c r="K71" s="22" t="s">
        <v>1136</v>
      </c>
      <c r="L71" s="23" t="s">
        <v>1137</v>
      </c>
      <c r="M71" s="50" t="s">
        <v>1138</v>
      </c>
      <c r="N71" s="21" t="s">
        <v>1140</v>
      </c>
      <c r="O71" s="76" t="s">
        <v>1141</v>
      </c>
      <c r="P71" s="26"/>
      <c r="Q71" s="26" t="s">
        <v>1142</v>
      </c>
      <c r="R71" s="27" t="s">
        <v>1144</v>
      </c>
      <c r="S71" s="34" t="s">
        <v>1146</v>
      </c>
      <c r="T71" s="41" t="s">
        <v>894</v>
      </c>
      <c r="U71" s="30" t="s">
        <v>53</v>
      </c>
    </row>
    <row r="72" spans="1:21" ht="22.5" customHeight="1" x14ac:dyDescent="0.2">
      <c r="A72" s="172">
        <v>2413</v>
      </c>
      <c r="B72" s="181" t="s">
        <v>1049</v>
      </c>
      <c r="C72" s="174" t="s">
        <v>1050</v>
      </c>
      <c r="D72" s="175" t="s">
        <v>700</v>
      </c>
      <c r="E72" s="175" t="s">
        <v>881</v>
      </c>
      <c r="F72" s="173" t="s">
        <v>1051</v>
      </c>
      <c r="G72" s="173" t="s">
        <v>1052</v>
      </c>
      <c r="H72" s="19" t="s">
        <v>1153</v>
      </c>
      <c r="I72" s="31" t="s">
        <v>1154</v>
      </c>
      <c r="J72" s="21" t="s">
        <v>1157</v>
      </c>
      <c r="K72" s="22" t="s">
        <v>1160</v>
      </c>
      <c r="L72" s="23" t="s">
        <v>1161</v>
      </c>
      <c r="M72" s="50" t="s">
        <v>1164</v>
      </c>
      <c r="N72" s="21" t="s">
        <v>1167</v>
      </c>
      <c r="O72" s="76" t="s">
        <v>1168</v>
      </c>
      <c r="P72" s="26"/>
      <c r="Q72" s="26"/>
      <c r="R72" s="27" t="s">
        <v>1171</v>
      </c>
      <c r="S72" s="34" t="s">
        <v>1174</v>
      </c>
      <c r="T72" s="41" t="s">
        <v>894</v>
      </c>
      <c r="U72" s="30" t="s">
        <v>37</v>
      </c>
    </row>
    <row r="73" spans="1:21" ht="22.5" customHeight="1" x14ac:dyDescent="0.2">
      <c r="A73" s="172">
        <v>2416</v>
      </c>
      <c r="B73" s="181" t="s">
        <v>1053</v>
      </c>
      <c r="C73" s="174" t="s">
        <v>317</v>
      </c>
      <c r="D73" s="175" t="s">
        <v>700</v>
      </c>
      <c r="E73" s="175" t="s">
        <v>881</v>
      </c>
      <c r="F73" s="173" t="s">
        <v>897</v>
      </c>
      <c r="G73" s="173" t="s">
        <v>1055</v>
      </c>
      <c r="H73" s="57"/>
      <c r="I73" s="20"/>
      <c r="J73" s="21" t="s">
        <v>1181</v>
      </c>
      <c r="K73" s="58"/>
      <c r="L73" s="23" t="s">
        <v>1184</v>
      </c>
      <c r="M73" s="50" t="s">
        <v>1185</v>
      </c>
      <c r="N73" s="21" t="s">
        <v>1188</v>
      </c>
      <c r="O73" s="94">
        <v>42376</v>
      </c>
      <c r="P73" s="26"/>
      <c r="Q73" s="26" t="s">
        <v>1201</v>
      </c>
      <c r="R73" s="27" t="s">
        <v>1203</v>
      </c>
      <c r="S73" s="34" t="s">
        <v>1206</v>
      </c>
      <c r="T73" s="41" t="s">
        <v>894</v>
      </c>
      <c r="U73" s="30" t="s">
        <v>53</v>
      </c>
    </row>
    <row r="74" spans="1:21" ht="22.5" customHeight="1" x14ac:dyDescent="0.2">
      <c r="A74" s="172">
        <v>2501</v>
      </c>
      <c r="B74" s="181" t="s">
        <v>1058</v>
      </c>
      <c r="C74" s="174" t="s">
        <v>1059</v>
      </c>
      <c r="D74" s="175" t="s">
        <v>700</v>
      </c>
      <c r="E74" s="175" t="s">
        <v>53</v>
      </c>
      <c r="F74" s="173" t="s">
        <v>1060</v>
      </c>
      <c r="G74" s="173" t="s">
        <v>1211</v>
      </c>
      <c r="H74" s="19" t="s">
        <v>1228</v>
      </c>
      <c r="I74" s="46" t="s">
        <v>1232</v>
      </c>
      <c r="J74" s="47" t="s">
        <v>1238</v>
      </c>
      <c r="K74" s="48" t="s">
        <v>1241</v>
      </c>
      <c r="L74" s="49" t="s">
        <v>1244</v>
      </c>
      <c r="M74" s="50" t="s">
        <v>1248</v>
      </c>
      <c r="N74" s="47" t="s">
        <v>1252</v>
      </c>
      <c r="O74" s="74" t="s">
        <v>1254</v>
      </c>
      <c r="P74" s="75"/>
      <c r="Q74" s="75" t="s">
        <v>1257</v>
      </c>
      <c r="R74" s="53" t="s">
        <v>1260</v>
      </c>
      <c r="S74" s="34" t="s">
        <v>1262</v>
      </c>
      <c r="T74" s="41" t="s">
        <v>894</v>
      </c>
      <c r="U74" s="30" t="s">
        <v>37</v>
      </c>
    </row>
    <row r="75" spans="1:21" ht="22.5" customHeight="1" x14ac:dyDescent="0.2">
      <c r="A75" s="172">
        <v>2502</v>
      </c>
      <c r="B75" s="181" t="s">
        <v>1061</v>
      </c>
      <c r="C75" s="174" t="s">
        <v>1062</v>
      </c>
      <c r="D75" s="175" t="s">
        <v>700</v>
      </c>
      <c r="E75" s="175" t="s">
        <v>53</v>
      </c>
      <c r="F75" s="173" t="s">
        <v>1063</v>
      </c>
      <c r="G75" s="173" t="s">
        <v>199</v>
      </c>
      <c r="H75" s="19" t="s">
        <v>1272</v>
      </c>
      <c r="I75" s="31" t="s">
        <v>1275</v>
      </c>
      <c r="J75" s="21" t="s">
        <v>1278</v>
      </c>
      <c r="K75" s="22" t="s">
        <v>1280</v>
      </c>
      <c r="L75" s="23" t="s">
        <v>1284</v>
      </c>
      <c r="M75" s="24" t="s">
        <v>1287</v>
      </c>
      <c r="N75" s="21" t="s">
        <v>1290</v>
      </c>
      <c r="O75" s="76" t="s">
        <v>1292</v>
      </c>
      <c r="P75" s="26"/>
      <c r="Q75" s="26"/>
      <c r="R75" s="27" t="s">
        <v>1296</v>
      </c>
      <c r="S75" s="34" t="s">
        <v>1297</v>
      </c>
      <c r="T75" s="41" t="s">
        <v>894</v>
      </c>
      <c r="U75" s="30" t="s">
        <v>53</v>
      </c>
    </row>
    <row r="76" spans="1:21" ht="22.5" customHeight="1" x14ac:dyDescent="0.2">
      <c r="A76" s="172">
        <v>2511</v>
      </c>
      <c r="B76" s="181" t="s">
        <v>1064</v>
      </c>
      <c r="C76" s="174" t="s">
        <v>1065</v>
      </c>
      <c r="D76" s="175" t="s">
        <v>700</v>
      </c>
      <c r="E76" s="175" t="s">
        <v>53</v>
      </c>
      <c r="F76" s="173" t="s">
        <v>1067</v>
      </c>
      <c r="G76" s="173" t="s">
        <v>1068</v>
      </c>
      <c r="H76" s="95" t="s">
        <v>1306</v>
      </c>
      <c r="I76" s="96" t="s">
        <v>1319</v>
      </c>
      <c r="J76" s="21" t="s">
        <v>1326</v>
      </c>
      <c r="K76" s="97" t="s">
        <v>1329</v>
      </c>
      <c r="L76" s="98" t="s">
        <v>1333</v>
      </c>
      <c r="M76" s="24" t="s">
        <v>1339</v>
      </c>
      <c r="N76" s="21" t="s">
        <v>1342</v>
      </c>
      <c r="O76" s="99" t="s">
        <v>1344</v>
      </c>
      <c r="P76" s="26"/>
      <c r="Q76" s="24" t="s">
        <v>1348</v>
      </c>
      <c r="R76" s="100" t="s">
        <v>1351</v>
      </c>
      <c r="S76" s="34" t="s">
        <v>1353</v>
      </c>
      <c r="T76" s="41" t="s">
        <v>894</v>
      </c>
      <c r="U76" s="30" t="s">
        <v>37</v>
      </c>
    </row>
    <row r="77" spans="1:21" ht="22.5" customHeight="1" x14ac:dyDescent="0.2">
      <c r="A77" s="172">
        <v>2510</v>
      </c>
      <c r="B77" s="181" t="s">
        <v>1071</v>
      </c>
      <c r="C77" s="174" t="s">
        <v>317</v>
      </c>
      <c r="D77" s="175" t="s">
        <v>700</v>
      </c>
      <c r="E77" s="175" t="s">
        <v>53</v>
      </c>
      <c r="F77" s="173" t="s">
        <v>1073</v>
      </c>
      <c r="G77" s="173" t="s">
        <v>1074</v>
      </c>
      <c r="H77" s="57"/>
      <c r="I77" s="20"/>
      <c r="J77" s="21" t="s">
        <v>1363</v>
      </c>
      <c r="K77" s="58"/>
      <c r="L77" s="23" t="s">
        <v>1364</v>
      </c>
      <c r="M77" s="24" t="s">
        <v>1365</v>
      </c>
      <c r="N77" s="21" t="s">
        <v>1367</v>
      </c>
      <c r="O77" s="101" t="s">
        <v>1369</v>
      </c>
      <c r="P77" s="26"/>
      <c r="Q77" s="26"/>
      <c r="R77" s="27" t="s">
        <v>1371</v>
      </c>
      <c r="S77" s="34" t="s">
        <v>1372</v>
      </c>
      <c r="T77" s="41" t="s">
        <v>894</v>
      </c>
      <c r="U77" s="30" t="s">
        <v>53</v>
      </c>
    </row>
    <row r="78" spans="1:21" ht="22.5" customHeight="1" x14ac:dyDescent="0.2">
      <c r="A78" s="172">
        <v>2512</v>
      </c>
      <c r="B78" s="181" t="s">
        <v>1075</v>
      </c>
      <c r="C78" s="174" t="s">
        <v>1076</v>
      </c>
      <c r="D78" s="175" t="s">
        <v>700</v>
      </c>
      <c r="E78" s="175" t="s">
        <v>53</v>
      </c>
      <c r="F78" s="173" t="s">
        <v>616</v>
      </c>
      <c r="G78" s="173" t="s">
        <v>1077</v>
      </c>
      <c r="H78" s="19" t="s">
        <v>1373</v>
      </c>
      <c r="I78" s="31" t="s">
        <v>1374</v>
      </c>
      <c r="J78" s="21" t="s">
        <v>1375</v>
      </c>
      <c r="K78" s="22" t="s">
        <v>1377</v>
      </c>
      <c r="L78" s="23" t="s">
        <v>1379</v>
      </c>
      <c r="M78" s="24" t="s">
        <v>1382</v>
      </c>
      <c r="N78" s="21" t="s">
        <v>1383</v>
      </c>
      <c r="O78" s="99" t="s">
        <v>1384</v>
      </c>
      <c r="P78" s="26"/>
      <c r="Q78" s="26" t="s">
        <v>1387</v>
      </c>
      <c r="R78" s="27" t="s">
        <v>1389</v>
      </c>
      <c r="S78" s="34" t="s">
        <v>1391</v>
      </c>
      <c r="T78" s="41" t="s">
        <v>894</v>
      </c>
      <c r="U78" s="30" t="s">
        <v>37</v>
      </c>
    </row>
    <row r="79" spans="1:21" ht="22.5" customHeight="1" x14ac:dyDescent="0.2">
      <c r="A79" s="172">
        <v>2504</v>
      </c>
      <c r="B79" s="181" t="s">
        <v>1079</v>
      </c>
      <c r="C79" s="174" t="s">
        <v>1080</v>
      </c>
      <c r="D79" s="175" t="s">
        <v>700</v>
      </c>
      <c r="E79" s="175" t="s">
        <v>53</v>
      </c>
      <c r="F79" s="173" t="s">
        <v>1081</v>
      </c>
      <c r="G79" s="173" t="s">
        <v>1082</v>
      </c>
      <c r="H79" s="19" t="s">
        <v>1396</v>
      </c>
      <c r="I79" s="31" t="s">
        <v>1399</v>
      </c>
      <c r="J79" s="21" t="s">
        <v>1402</v>
      </c>
      <c r="K79" s="22" t="s">
        <v>1403</v>
      </c>
      <c r="L79" s="23" t="s">
        <v>1404</v>
      </c>
      <c r="M79" s="24" t="s">
        <v>1407</v>
      </c>
      <c r="N79" s="39" t="str">
        <f>HYPERLINK("https://docs.google.com/spreadsheets/d/1yM6zTbg4do2-4eMoADBO123UByuQccn32YymvO2kXpE/edit#gid=1060184755","https://docs.google.com/spreadsheets/d/1yM6zTbg4do2-4eMoADBO123UByuQccn32YymvO2kXpE/edit#gid=1060184755")</f>
        <v>https://docs.google.com/spreadsheets/d/1yM6zTbg4do2-4eMoADBO123UByuQccn32YymvO2kXpE/edit#gid=1060184755</v>
      </c>
      <c r="O79" s="99" t="s">
        <v>1411</v>
      </c>
      <c r="P79" s="26"/>
      <c r="Q79" s="26"/>
      <c r="R79" s="27" t="s">
        <v>1412</v>
      </c>
      <c r="S79" s="34" t="s">
        <v>1414</v>
      </c>
      <c r="T79" s="41" t="s">
        <v>894</v>
      </c>
      <c r="U79" s="30" t="s">
        <v>53</v>
      </c>
    </row>
    <row r="80" spans="1:21" ht="22.5" customHeight="1" x14ac:dyDescent="0.2">
      <c r="A80" s="172">
        <v>2507</v>
      </c>
      <c r="B80" s="181" t="s">
        <v>1083</v>
      </c>
      <c r="C80" s="174" t="s">
        <v>1084</v>
      </c>
      <c r="D80" s="175" t="s">
        <v>700</v>
      </c>
      <c r="E80" s="175" t="s">
        <v>53</v>
      </c>
      <c r="F80" s="173" t="s">
        <v>1085</v>
      </c>
      <c r="G80" s="173" t="s">
        <v>1086</v>
      </c>
      <c r="H80" s="95" t="s">
        <v>1417</v>
      </c>
      <c r="I80" s="96" t="s">
        <v>1418</v>
      </c>
      <c r="J80" s="21" t="s">
        <v>1419</v>
      </c>
      <c r="K80" s="97" t="s">
        <v>1421</v>
      </c>
      <c r="L80" s="23" t="s">
        <v>1424</v>
      </c>
      <c r="M80" s="24" t="s">
        <v>1426</v>
      </c>
      <c r="N80" s="39" t="str">
        <f>HYPERLINK("https://docs.google.com/spreadsheets/d/1E0uZ1owyeCNxRyxRiKEoz-Hxvt_PxPtdoO3kkvqfHG8/edit#gid=1060184755","https://docs.google.com/spreadsheets/d/1E0uZ1owyeCNxRyxRiKEoz-Hxvt_PxPtdoO3kkvqfHG8/edit#gid=1060184755")</f>
        <v>https://docs.google.com/spreadsheets/d/1E0uZ1owyeCNxRyxRiKEoz-Hxvt_PxPtdoO3kkvqfHG8/edit#gid=1060184755</v>
      </c>
      <c r="O80" s="101" t="s">
        <v>1369</v>
      </c>
      <c r="P80" s="26"/>
      <c r="Q80" s="26"/>
      <c r="R80" s="27" t="s">
        <v>1435</v>
      </c>
      <c r="S80" s="34" t="s">
        <v>1436</v>
      </c>
      <c r="T80" s="41" t="s">
        <v>894</v>
      </c>
      <c r="U80" s="30" t="s">
        <v>37</v>
      </c>
    </row>
    <row r="81" spans="1:21" ht="22.5" customHeight="1" x14ac:dyDescent="0.2">
      <c r="A81" s="172">
        <v>2506</v>
      </c>
      <c r="B81" s="181" t="s">
        <v>1087</v>
      </c>
      <c r="C81" s="174" t="s">
        <v>1088</v>
      </c>
      <c r="D81" s="175" t="s">
        <v>700</v>
      </c>
      <c r="E81" s="175" t="s">
        <v>53</v>
      </c>
      <c r="F81" s="173" t="s">
        <v>1090</v>
      </c>
      <c r="G81" s="173" t="s">
        <v>203</v>
      </c>
      <c r="H81" s="95" t="s">
        <v>1440</v>
      </c>
      <c r="I81" s="96" t="s">
        <v>1441</v>
      </c>
      <c r="J81" s="21" t="s">
        <v>1443</v>
      </c>
      <c r="K81" s="103" t="s">
        <v>1445</v>
      </c>
      <c r="L81" s="23" t="s">
        <v>1451</v>
      </c>
      <c r="M81" s="24" t="s">
        <v>1453</v>
      </c>
      <c r="N81" s="39" t="str">
        <f>HYPERLINK("https://docs.google.com/spreadsheets/d/1HvVltapwV7cKtJ7Imsntce66f6PN7j09zDHNz-ccqjI/edit#gid=1060184755","https://docs.google.com/spreadsheets/d/1HvVltapwV7cKtJ7Imsntce66f6PN7j09zDHNz-ccqjI/edit#gid=1060184755")</f>
        <v>https://docs.google.com/spreadsheets/d/1HvVltapwV7cKtJ7Imsntce66f6PN7j09zDHNz-ccqjI/edit#gid=1060184755</v>
      </c>
      <c r="O81" s="76" t="s">
        <v>1458</v>
      </c>
      <c r="P81" s="26"/>
      <c r="Q81" s="26"/>
      <c r="R81" s="27" t="s">
        <v>1461</v>
      </c>
      <c r="S81" s="34" t="s">
        <v>1463</v>
      </c>
      <c r="T81" s="41" t="s">
        <v>894</v>
      </c>
      <c r="U81" s="30" t="s">
        <v>53</v>
      </c>
    </row>
    <row r="82" spans="1:21" ht="22.5" customHeight="1" x14ac:dyDescent="0.2">
      <c r="A82" s="172">
        <v>2505</v>
      </c>
      <c r="B82" s="181" t="s">
        <v>1092</v>
      </c>
      <c r="C82" s="174" t="s">
        <v>1093</v>
      </c>
      <c r="D82" s="175" t="s">
        <v>700</v>
      </c>
      <c r="E82" s="175" t="s">
        <v>53</v>
      </c>
      <c r="F82" s="173" t="s">
        <v>1094</v>
      </c>
      <c r="G82" s="173" t="s">
        <v>1095</v>
      </c>
      <c r="H82" s="19" t="s">
        <v>1469</v>
      </c>
      <c r="I82" s="31" t="s">
        <v>1470</v>
      </c>
      <c r="J82" s="21" t="s">
        <v>1471</v>
      </c>
      <c r="K82" s="22" t="s">
        <v>1473</v>
      </c>
      <c r="L82" s="23" t="s">
        <v>1475</v>
      </c>
      <c r="M82" s="24" t="s">
        <v>1477</v>
      </c>
      <c r="N82" s="39" t="str">
        <f>HYPERLINK("https://docs.google.com/spreadsheets/d/1odtGHroAu6WClonXdaS89WVK_wtZnJBsGn7p6Y9x-OM/edit#gid=1060184755","https://docs.google.com/spreadsheets/d/1odtGHroAu6WClonXdaS89WVK_wtZnJBsGn7p6Y9x-OM/edit#gid=1060184755")</f>
        <v>https://docs.google.com/spreadsheets/d/1odtGHroAu6WClonXdaS89WVK_wtZnJBsGn7p6Y9x-OM/edit#gid=1060184755</v>
      </c>
      <c r="O82" s="76" t="s">
        <v>1482</v>
      </c>
      <c r="P82" s="26"/>
      <c r="Q82" s="26" t="s">
        <v>1483</v>
      </c>
      <c r="R82" s="27" t="s">
        <v>1484</v>
      </c>
      <c r="S82" s="34" t="s">
        <v>1485</v>
      </c>
      <c r="T82" s="41" t="s">
        <v>894</v>
      </c>
      <c r="U82" s="30" t="s">
        <v>37</v>
      </c>
    </row>
    <row r="83" spans="1:21" ht="22.5" customHeight="1" x14ac:dyDescent="0.2">
      <c r="A83" s="172">
        <v>2508</v>
      </c>
      <c r="B83" s="181" t="s">
        <v>1097</v>
      </c>
      <c r="C83" s="174" t="s">
        <v>1098</v>
      </c>
      <c r="D83" s="175" t="s">
        <v>700</v>
      </c>
      <c r="E83" s="175" t="s">
        <v>53</v>
      </c>
      <c r="F83" s="173" t="s">
        <v>1099</v>
      </c>
      <c r="G83" s="173" t="s">
        <v>1491</v>
      </c>
      <c r="H83" s="19" t="s">
        <v>1493</v>
      </c>
      <c r="I83" s="31" t="s">
        <v>1495</v>
      </c>
      <c r="J83" s="21" t="s">
        <v>1497</v>
      </c>
      <c r="K83" s="22" t="s">
        <v>1499</v>
      </c>
      <c r="L83" s="23" t="s">
        <v>1501</v>
      </c>
      <c r="M83" s="24" t="s">
        <v>1502</v>
      </c>
      <c r="N83" s="21" t="s">
        <v>1503</v>
      </c>
      <c r="O83" s="76" t="s">
        <v>1505</v>
      </c>
      <c r="P83" s="26"/>
      <c r="Q83" s="26" t="s">
        <v>1508</v>
      </c>
      <c r="R83" s="27" t="s">
        <v>1510</v>
      </c>
      <c r="S83" s="34" t="s">
        <v>1511</v>
      </c>
      <c r="T83" s="41" t="s">
        <v>894</v>
      </c>
      <c r="U83" s="30" t="s">
        <v>53</v>
      </c>
    </row>
    <row r="84" spans="1:21" ht="22.5" customHeight="1" x14ac:dyDescent="0.2">
      <c r="A84" s="172">
        <v>2509</v>
      </c>
      <c r="B84" s="181" t="s">
        <v>1100</v>
      </c>
      <c r="C84" s="174" t="s">
        <v>1101</v>
      </c>
      <c r="D84" s="175" t="s">
        <v>700</v>
      </c>
      <c r="E84" s="175" t="s">
        <v>53</v>
      </c>
      <c r="F84" s="173" t="s">
        <v>1102</v>
      </c>
      <c r="G84" s="173" t="s">
        <v>1103</v>
      </c>
      <c r="H84" s="19" t="s">
        <v>1516</v>
      </c>
      <c r="I84" s="31" t="s">
        <v>1517</v>
      </c>
      <c r="J84" s="21" t="s">
        <v>1518</v>
      </c>
      <c r="K84" s="22" t="s">
        <v>1519</v>
      </c>
      <c r="L84" s="23" t="s">
        <v>1522</v>
      </c>
      <c r="M84" s="24" t="s">
        <v>1524</v>
      </c>
      <c r="N84" s="21" t="s">
        <v>1526</v>
      </c>
      <c r="O84" s="76" t="s">
        <v>1527</v>
      </c>
      <c r="P84" s="26"/>
      <c r="Q84" s="26" t="s">
        <v>1528</v>
      </c>
      <c r="R84" s="27" t="s">
        <v>1529</v>
      </c>
      <c r="S84" s="34" t="s">
        <v>1531</v>
      </c>
      <c r="T84" s="41" t="s">
        <v>894</v>
      </c>
      <c r="U84" s="30" t="s">
        <v>37</v>
      </c>
    </row>
    <row r="85" spans="1:21" ht="22.5" customHeight="1" x14ac:dyDescent="0.2">
      <c r="A85" s="172">
        <v>2503</v>
      </c>
      <c r="B85" s="181" t="s">
        <v>1105</v>
      </c>
      <c r="C85" s="174" t="s">
        <v>1106</v>
      </c>
      <c r="D85" s="175" t="s">
        <v>700</v>
      </c>
      <c r="E85" s="175" t="s">
        <v>53</v>
      </c>
      <c r="F85" s="173" t="s">
        <v>1109</v>
      </c>
      <c r="G85" s="173" t="s">
        <v>1110</v>
      </c>
      <c r="H85" s="45" t="s">
        <v>1537</v>
      </c>
      <c r="I85" s="31" t="s">
        <v>1540</v>
      </c>
      <c r="J85" s="21" t="s">
        <v>1541</v>
      </c>
      <c r="K85" s="22" t="s">
        <v>1542</v>
      </c>
      <c r="L85" s="23" t="s">
        <v>1545</v>
      </c>
      <c r="M85" s="24" t="s">
        <v>1547</v>
      </c>
      <c r="N85" s="44" t="str">
        <f>HYPERLINK("https://docs.google.com/spreadsheets/d/1Cohg_arPW6tzZ8xRQ92kR4ErEw4l050onmd_BqlCYv4/edit#gid=1060184755","https://docs.google.com/spreadsheets/d/1Cohg_arPW6tzZ8xRQ92kR4ErEw4l050onmd_BqlCYv4/edit#gid=1060184755")</f>
        <v>https://docs.google.com/spreadsheets/d/1Cohg_arPW6tzZ8xRQ92kR4ErEw4l050onmd_BqlCYv4/edit#gid=1060184755</v>
      </c>
      <c r="O85" s="76" t="s">
        <v>1552</v>
      </c>
      <c r="P85" s="104"/>
      <c r="Q85" s="104"/>
      <c r="R85" s="27" t="s">
        <v>1557</v>
      </c>
      <c r="S85" s="34" t="s">
        <v>1560</v>
      </c>
      <c r="T85" s="41" t="s">
        <v>1562</v>
      </c>
      <c r="U85" s="30" t="s">
        <v>53</v>
      </c>
    </row>
    <row r="86" spans="1:21" ht="22.5" customHeight="1" x14ac:dyDescent="0.2">
      <c r="A86" s="172">
        <v>2601</v>
      </c>
      <c r="B86" s="181" t="s">
        <v>1113</v>
      </c>
      <c r="C86" s="174" t="s">
        <v>1115</v>
      </c>
      <c r="D86" s="175" t="s">
        <v>1116</v>
      </c>
      <c r="E86" s="175" t="s">
        <v>1117</v>
      </c>
      <c r="F86" s="173" t="s">
        <v>1118</v>
      </c>
      <c r="G86" s="173" t="s">
        <v>204</v>
      </c>
      <c r="H86" s="45" t="s">
        <v>1567</v>
      </c>
      <c r="I86" s="46" t="s">
        <v>1569</v>
      </c>
      <c r="J86" s="47" t="s">
        <v>1571</v>
      </c>
      <c r="K86" s="48" t="s">
        <v>1572</v>
      </c>
      <c r="L86" s="49" t="s">
        <v>1575</v>
      </c>
      <c r="M86" s="50" t="s">
        <v>1579</v>
      </c>
      <c r="N86" s="47" t="s">
        <v>1580</v>
      </c>
      <c r="O86" s="74" t="s">
        <v>1583</v>
      </c>
      <c r="P86" s="75"/>
      <c r="Q86" s="75"/>
      <c r="R86" s="53" t="s">
        <v>1585</v>
      </c>
      <c r="S86" s="54" t="s">
        <v>1587</v>
      </c>
      <c r="T86" s="41" t="s">
        <v>1562</v>
      </c>
      <c r="U86" s="30" t="s">
        <v>37</v>
      </c>
    </row>
    <row r="87" spans="1:21" ht="22.5" customHeight="1" x14ac:dyDescent="0.2">
      <c r="A87" s="172">
        <v>2602</v>
      </c>
      <c r="B87" s="181" t="s">
        <v>1119</v>
      </c>
      <c r="C87" s="174" t="s">
        <v>1120</v>
      </c>
      <c r="D87" s="175" t="s">
        <v>1116</v>
      </c>
      <c r="E87" s="175" t="s">
        <v>1117</v>
      </c>
      <c r="F87" s="173" t="s">
        <v>1122</v>
      </c>
      <c r="G87" s="173" t="s">
        <v>1123</v>
      </c>
      <c r="H87" s="19" t="s">
        <v>1592</v>
      </c>
      <c r="I87" s="31" t="s">
        <v>1596</v>
      </c>
      <c r="J87" s="21" t="s">
        <v>1598</v>
      </c>
      <c r="K87" s="22" t="s">
        <v>1601</v>
      </c>
      <c r="L87" s="23" t="s">
        <v>1602</v>
      </c>
      <c r="M87" s="50" t="s">
        <v>1603</v>
      </c>
      <c r="N87" s="105" t="s">
        <v>1607</v>
      </c>
      <c r="O87" s="76" t="s">
        <v>1611</v>
      </c>
      <c r="P87" s="26"/>
      <c r="Q87" s="26"/>
      <c r="R87" s="27" t="s">
        <v>1612</v>
      </c>
      <c r="S87" s="34" t="s">
        <v>1613</v>
      </c>
      <c r="T87" s="41" t="s">
        <v>325</v>
      </c>
      <c r="U87" s="30" t="s">
        <v>53</v>
      </c>
    </row>
    <row r="88" spans="1:21" ht="22.5" customHeight="1" x14ac:dyDescent="0.2">
      <c r="A88" s="172">
        <v>2604</v>
      </c>
      <c r="B88" s="181" t="s">
        <v>1124</v>
      </c>
      <c r="C88" s="174" t="s">
        <v>1125</v>
      </c>
      <c r="D88" s="175" t="s">
        <v>1116</v>
      </c>
      <c r="E88" s="175" t="s">
        <v>1117</v>
      </c>
      <c r="F88" s="173" t="s">
        <v>1126</v>
      </c>
      <c r="G88" s="173" t="s">
        <v>1127</v>
      </c>
      <c r="H88" s="19" t="s">
        <v>1614</v>
      </c>
      <c r="I88" s="31" t="s">
        <v>1615</v>
      </c>
      <c r="J88" s="21" t="s">
        <v>1617</v>
      </c>
      <c r="K88" s="22" t="s">
        <v>1618</v>
      </c>
      <c r="L88" s="23" t="s">
        <v>1619</v>
      </c>
      <c r="M88" s="24" t="s">
        <v>1620</v>
      </c>
      <c r="N88" s="105" t="s">
        <v>1621</v>
      </c>
      <c r="O88" s="76" t="s">
        <v>1622</v>
      </c>
      <c r="P88" s="26"/>
      <c r="Q88" s="26"/>
      <c r="R88" s="27" t="s">
        <v>1623</v>
      </c>
      <c r="S88" s="34" t="s">
        <v>1624</v>
      </c>
      <c r="T88" s="41" t="s">
        <v>1562</v>
      </c>
      <c r="U88" s="30" t="s">
        <v>37</v>
      </c>
    </row>
    <row r="89" spans="1:21" ht="22.5" customHeight="1" x14ac:dyDescent="0.2">
      <c r="A89" s="172">
        <v>2603</v>
      </c>
      <c r="B89" s="181" t="s">
        <v>1130</v>
      </c>
      <c r="C89" s="174" t="s">
        <v>1131</v>
      </c>
      <c r="D89" s="175" t="s">
        <v>1116</v>
      </c>
      <c r="E89" s="175" t="s">
        <v>1117</v>
      </c>
      <c r="F89" s="173" t="s">
        <v>1139</v>
      </c>
      <c r="G89" s="173" t="s">
        <v>207</v>
      </c>
      <c r="H89" s="19" t="s">
        <v>1639</v>
      </c>
      <c r="I89" s="31" t="s">
        <v>1641</v>
      </c>
      <c r="J89" s="21" t="s">
        <v>1643</v>
      </c>
      <c r="K89" s="22" t="s">
        <v>1645</v>
      </c>
      <c r="L89" s="23" t="s">
        <v>1648</v>
      </c>
      <c r="M89" s="24" t="s">
        <v>1649</v>
      </c>
      <c r="N89" s="55"/>
      <c r="O89" s="76" t="s">
        <v>1652</v>
      </c>
      <c r="P89" s="106"/>
      <c r="Q89" s="106" t="s">
        <v>1656</v>
      </c>
      <c r="R89" s="27" t="s">
        <v>1657</v>
      </c>
      <c r="S89" s="34" t="s">
        <v>1658</v>
      </c>
      <c r="T89" s="29" t="s">
        <v>1562</v>
      </c>
      <c r="U89" s="30" t="s">
        <v>53</v>
      </c>
    </row>
    <row r="90" spans="1:21" ht="22.5" customHeight="1" x14ac:dyDescent="0.2">
      <c r="A90" s="172">
        <v>2701</v>
      </c>
      <c r="B90" s="181" t="s">
        <v>1143</v>
      </c>
      <c r="C90" s="174" t="s">
        <v>1145</v>
      </c>
      <c r="D90" s="175" t="s">
        <v>1116</v>
      </c>
      <c r="E90" s="175" t="s">
        <v>1147</v>
      </c>
      <c r="F90" s="173" t="s">
        <v>1148</v>
      </c>
      <c r="G90" s="173" t="s">
        <v>210</v>
      </c>
      <c r="H90" s="45" t="s">
        <v>1667</v>
      </c>
      <c r="I90" s="46" t="s">
        <v>1671</v>
      </c>
      <c r="J90" s="47" t="s">
        <v>1673</v>
      </c>
      <c r="K90" s="48" t="s">
        <v>1675</v>
      </c>
      <c r="L90" s="49" t="s">
        <v>1677</v>
      </c>
      <c r="M90" s="50" t="s">
        <v>1678</v>
      </c>
      <c r="N90" s="47" t="s">
        <v>1682</v>
      </c>
      <c r="O90" s="74" t="s">
        <v>1683</v>
      </c>
      <c r="P90" s="75"/>
      <c r="Q90" s="75" t="s">
        <v>1684</v>
      </c>
      <c r="R90" s="107" t="s">
        <v>1685</v>
      </c>
      <c r="S90" s="34" t="s">
        <v>1688</v>
      </c>
      <c r="T90" s="41" t="s">
        <v>1562</v>
      </c>
      <c r="U90" s="30" t="s">
        <v>37</v>
      </c>
    </row>
    <row r="91" spans="1:21" ht="22.5" customHeight="1" x14ac:dyDescent="0.2">
      <c r="A91" s="172">
        <v>2702</v>
      </c>
      <c r="B91" s="181" t="s">
        <v>1149</v>
      </c>
      <c r="C91" s="174" t="s">
        <v>1150</v>
      </c>
      <c r="D91" s="175" t="s">
        <v>1116</v>
      </c>
      <c r="E91" s="175" t="s">
        <v>1147</v>
      </c>
      <c r="F91" s="173" t="s">
        <v>1151</v>
      </c>
      <c r="G91" s="173" t="s">
        <v>1152</v>
      </c>
      <c r="H91" s="19" t="s">
        <v>1691</v>
      </c>
      <c r="I91" s="31" t="s">
        <v>1692</v>
      </c>
      <c r="J91" s="21" t="s">
        <v>1693</v>
      </c>
      <c r="K91" s="22" t="s">
        <v>1695</v>
      </c>
      <c r="L91" s="23" t="s">
        <v>1696</v>
      </c>
      <c r="M91" s="24" t="s">
        <v>1697</v>
      </c>
      <c r="N91" s="21" t="s">
        <v>1700</v>
      </c>
      <c r="O91" s="76" t="s">
        <v>1704</v>
      </c>
      <c r="P91" s="26"/>
      <c r="Q91" s="26" t="s">
        <v>1705</v>
      </c>
      <c r="R91" s="27" t="s">
        <v>1706</v>
      </c>
      <c r="S91" s="34" t="s">
        <v>1708</v>
      </c>
      <c r="T91" s="41" t="s">
        <v>325</v>
      </c>
      <c r="U91" s="30" t="s">
        <v>53</v>
      </c>
    </row>
    <row r="92" spans="1:21" ht="22.5" customHeight="1" x14ac:dyDescent="0.2">
      <c r="A92" s="172">
        <v>2705</v>
      </c>
      <c r="B92" s="181" t="s">
        <v>1155</v>
      </c>
      <c r="C92" s="174" t="s">
        <v>1156</v>
      </c>
      <c r="D92" s="175" t="s">
        <v>1116</v>
      </c>
      <c r="E92" s="175" t="s">
        <v>1147</v>
      </c>
      <c r="F92" s="173" t="s">
        <v>1158</v>
      </c>
      <c r="G92" s="173" t="s">
        <v>1159</v>
      </c>
      <c r="H92" s="19" t="s">
        <v>1713</v>
      </c>
      <c r="I92" s="31" t="s">
        <v>1715</v>
      </c>
      <c r="J92" s="21" t="s">
        <v>1716</v>
      </c>
      <c r="K92" s="108" t="str">
        <f>HYPERLINK("https://docs.google.com/spreadsheets/d/1Tos4CHh4EvhU0JGy1_HSfhp5dor2MaWT8UnBRz9wHiI/edit#gid=1996311398","https://docs.google.com/spreadsheets/d/1Tos4CHh4EvhU0JGy1_HSfhp5dor2MaWT8UnBRz9wHiI/edit#gid=1996311398")</f>
        <v>https://docs.google.com/spreadsheets/d/1Tos4CHh4EvhU0JGy1_HSfhp5dor2MaWT8UnBRz9wHiI/edit#gid=1996311398</v>
      </c>
      <c r="L92" s="23" t="s">
        <v>1730</v>
      </c>
      <c r="M92" s="24" t="s">
        <v>1731</v>
      </c>
      <c r="N92" s="39" t="str">
        <f>HYPERLINK("https://docs.google.com/spreadsheets/d/1I6Mxbmy_3JwvS7KH4wcrkEX1I5urNtaBz3UQmEzGakg/edit#gid=1575980847","https://docs.google.com/spreadsheets/d/1I6Mxbmy_3JwvS7KH4wcrkEX1I5urNtaBz3UQmEzGakg/edit#gid=1575980847")</f>
        <v>https://docs.google.com/spreadsheets/d/1I6Mxbmy_3JwvS7KH4wcrkEX1I5urNtaBz3UQmEzGakg/edit#gid=1575980847</v>
      </c>
      <c r="O92" s="76" t="s">
        <v>1737</v>
      </c>
      <c r="P92" s="26"/>
      <c r="Q92" s="26" t="s">
        <v>1738</v>
      </c>
      <c r="R92" s="27" t="s">
        <v>1739</v>
      </c>
      <c r="S92" s="34" t="s">
        <v>1740</v>
      </c>
      <c r="T92" s="41" t="s">
        <v>1562</v>
      </c>
      <c r="U92" s="30" t="s">
        <v>37</v>
      </c>
    </row>
    <row r="93" spans="1:21" ht="22.5" customHeight="1" x14ac:dyDescent="0.2">
      <c r="A93" s="172">
        <v>2704</v>
      </c>
      <c r="B93" s="181" t="s">
        <v>1162</v>
      </c>
      <c r="C93" s="174" t="s">
        <v>1163</v>
      </c>
      <c r="D93" s="175" t="s">
        <v>1116</v>
      </c>
      <c r="E93" s="175" t="s">
        <v>1147</v>
      </c>
      <c r="F93" s="173" t="s">
        <v>1165</v>
      </c>
      <c r="G93" s="173" t="s">
        <v>1166</v>
      </c>
      <c r="H93" s="19" t="s">
        <v>1744</v>
      </c>
      <c r="I93" s="31" t="s">
        <v>1746</v>
      </c>
      <c r="J93" s="21" t="s">
        <v>1747</v>
      </c>
      <c r="K93" s="22" t="s">
        <v>1748</v>
      </c>
      <c r="L93" s="23" t="s">
        <v>1750</v>
      </c>
      <c r="M93" s="24" t="s">
        <v>1751</v>
      </c>
      <c r="N93" s="39" t="str">
        <f>HYPERLINK("https://docs.google.com/spreadsheets/d/17aVqJo-Ef10Zr3BkFmybr6tjh_hXJ1nw2ZYPBocs35I/edit#gid=1060184755","https://docs.google.com/spreadsheets/d/17aVqJo-Ef10Zr3BkFmybr6tjh_hXJ1nw2ZYPBocs35I/edit#gid=1060184755")</f>
        <v>https://docs.google.com/spreadsheets/d/17aVqJo-Ef10Zr3BkFmybr6tjh_hXJ1nw2ZYPBocs35I/edit#gid=1060184755</v>
      </c>
      <c r="O93" s="76" t="s">
        <v>1753</v>
      </c>
      <c r="P93" s="26"/>
      <c r="Q93" s="26"/>
      <c r="R93" s="27" t="s">
        <v>1754</v>
      </c>
      <c r="S93" s="34" t="s">
        <v>1756</v>
      </c>
      <c r="T93" s="41" t="s">
        <v>1562</v>
      </c>
      <c r="U93" s="30" t="s">
        <v>53</v>
      </c>
    </row>
    <row r="94" spans="1:21" ht="22.5" customHeight="1" x14ac:dyDescent="0.2">
      <c r="A94" s="172">
        <v>2703</v>
      </c>
      <c r="B94" s="181" t="s">
        <v>1169</v>
      </c>
      <c r="C94" s="174" t="s">
        <v>1170</v>
      </c>
      <c r="D94" s="175" t="s">
        <v>1116</v>
      </c>
      <c r="E94" s="175" t="s">
        <v>1147</v>
      </c>
      <c r="F94" s="173" t="s">
        <v>1172</v>
      </c>
      <c r="G94" s="173" t="s">
        <v>1173</v>
      </c>
      <c r="H94" s="19" t="s">
        <v>1757</v>
      </c>
      <c r="I94" s="31" t="s">
        <v>1758</v>
      </c>
      <c r="J94" s="21" t="s">
        <v>1760</v>
      </c>
      <c r="K94" s="22" t="s">
        <v>1762</v>
      </c>
      <c r="L94" s="23" t="s">
        <v>1763</v>
      </c>
      <c r="M94" s="24" t="s">
        <v>1764</v>
      </c>
      <c r="N94" s="39" t="str">
        <f>HYPERLINK("https://docs.google.com/spreadsheets/d/1K6M9x6WEv6sgFfzAkUIQMqKibbIQfvtm0Z2TAEaYDcI/edit#gid=1060184755","https://docs.google.com/spreadsheets/d/1K6M9x6WEv6sgFfzAkUIQMqKibbIQfvtm0Z2TAEaYDcI/edit#gid=1060184755")</f>
        <v>https://docs.google.com/spreadsheets/d/1K6M9x6WEv6sgFfzAkUIQMqKibbIQfvtm0Z2TAEaYDcI/edit#gid=1060184755</v>
      </c>
      <c r="O94" s="76" t="s">
        <v>1767</v>
      </c>
      <c r="P94" s="26"/>
      <c r="Q94" s="26"/>
      <c r="R94" s="27" t="s">
        <v>1769</v>
      </c>
      <c r="S94" s="34" t="s">
        <v>1770</v>
      </c>
      <c r="T94" s="41" t="s">
        <v>1562</v>
      </c>
      <c r="U94" s="30" t="s">
        <v>37</v>
      </c>
    </row>
    <row r="95" spans="1:21" ht="22.5" customHeight="1" x14ac:dyDescent="0.2">
      <c r="A95" s="172">
        <v>2707</v>
      </c>
      <c r="B95" s="181" t="s">
        <v>1175</v>
      </c>
      <c r="C95" s="174" t="s">
        <v>1176</v>
      </c>
      <c r="D95" s="175" t="s">
        <v>1116</v>
      </c>
      <c r="E95" s="175" t="s">
        <v>1147</v>
      </c>
      <c r="F95" s="173" t="s">
        <v>1177</v>
      </c>
      <c r="G95" s="173" t="s">
        <v>1178</v>
      </c>
      <c r="H95" s="19" t="s">
        <v>1772</v>
      </c>
      <c r="I95" s="31" t="s">
        <v>1773</v>
      </c>
      <c r="J95" s="21" t="s">
        <v>1776</v>
      </c>
      <c r="K95" s="22" t="s">
        <v>1777</v>
      </c>
      <c r="L95" s="23" t="s">
        <v>1779</v>
      </c>
      <c r="M95" s="24" t="s">
        <v>1780</v>
      </c>
      <c r="N95" s="39" t="str">
        <f>HYPERLINK("https://docs.google.com/spreadsheets/d/1l9vAxIJslGXiQ8g2_eVyDsl_nHgMHTrLBQd3D1LtkJE/edit#gid=1060184755","https://docs.google.com/spreadsheets/d/1l9vAxIJslGXiQ8g2_eVyDsl_nHgMHTrLBQd3D1LtkJE/edit#gid=1060184755")</f>
        <v>https://docs.google.com/spreadsheets/d/1l9vAxIJslGXiQ8g2_eVyDsl_nHgMHTrLBQd3D1LtkJE/edit#gid=1060184755</v>
      </c>
      <c r="O95" s="76" t="s">
        <v>1785</v>
      </c>
      <c r="P95" s="26"/>
      <c r="Q95" s="24" t="s">
        <v>1787</v>
      </c>
      <c r="R95" s="27" t="s">
        <v>1789</v>
      </c>
      <c r="S95" s="34" t="s">
        <v>1790</v>
      </c>
      <c r="T95" s="41" t="s">
        <v>1562</v>
      </c>
      <c r="U95" s="30" t="s">
        <v>53</v>
      </c>
    </row>
    <row r="96" spans="1:21" ht="22.5" customHeight="1" x14ac:dyDescent="0.2">
      <c r="A96" s="172">
        <v>2709</v>
      </c>
      <c r="B96" s="181" t="s">
        <v>1179</v>
      </c>
      <c r="C96" s="174" t="s">
        <v>1180</v>
      </c>
      <c r="D96" s="175" t="s">
        <v>1116</v>
      </c>
      <c r="E96" s="175" t="s">
        <v>1147</v>
      </c>
      <c r="F96" s="173" t="s">
        <v>1182</v>
      </c>
      <c r="G96" s="173" t="s">
        <v>1183</v>
      </c>
      <c r="H96" s="19" t="s">
        <v>1795</v>
      </c>
      <c r="I96" s="31" t="s">
        <v>1796</v>
      </c>
      <c r="J96" s="21" t="s">
        <v>1797</v>
      </c>
      <c r="K96" s="22" t="s">
        <v>1799</v>
      </c>
      <c r="L96" s="23" t="s">
        <v>1800</v>
      </c>
      <c r="M96" s="24" t="s">
        <v>1801</v>
      </c>
      <c r="N96" s="39" t="str">
        <f>HYPERLINK("https://docs.google.com/spreadsheets/d/1e-mFgY8UX8mGSlMNOk9QlmmuOPyo6VPQJ644E4rkupE/edit#gid=1060184755","https://docs.google.com/spreadsheets/d/1e-mFgY8UX8mGSlMNOk9QlmmuOPyo6VPQJ644E4rkupE/edit#gid=1060184755")</f>
        <v>https://docs.google.com/spreadsheets/d/1e-mFgY8UX8mGSlMNOk9QlmmuOPyo6VPQJ644E4rkupE/edit#gid=1060184755</v>
      </c>
      <c r="O96" s="76" t="s">
        <v>1802</v>
      </c>
      <c r="P96" s="26"/>
      <c r="Q96" s="26" t="s">
        <v>1803</v>
      </c>
      <c r="R96" s="27" t="s">
        <v>1804</v>
      </c>
      <c r="S96" s="34" t="s">
        <v>1805</v>
      </c>
      <c r="T96" s="41" t="s">
        <v>1562</v>
      </c>
      <c r="U96" s="30" t="s">
        <v>37</v>
      </c>
    </row>
    <row r="97" spans="1:21" ht="22.5" customHeight="1" x14ac:dyDescent="0.2">
      <c r="A97" s="172">
        <v>2706</v>
      </c>
      <c r="B97" s="181" t="s">
        <v>1186</v>
      </c>
      <c r="C97" s="174" t="s">
        <v>1187</v>
      </c>
      <c r="D97" s="175" t="s">
        <v>1116</v>
      </c>
      <c r="E97" s="175" t="s">
        <v>1147</v>
      </c>
      <c r="F97" s="173" t="s">
        <v>1189</v>
      </c>
      <c r="G97" s="173" t="s">
        <v>1190</v>
      </c>
      <c r="H97" s="19" t="s">
        <v>1806</v>
      </c>
      <c r="I97" s="31" t="s">
        <v>1807</v>
      </c>
      <c r="J97" s="69" t="s">
        <v>1808</v>
      </c>
      <c r="K97" s="22" t="s">
        <v>1809</v>
      </c>
      <c r="L97" s="23" t="s">
        <v>1810</v>
      </c>
      <c r="M97" s="24" t="s">
        <v>1811</v>
      </c>
      <c r="N97" s="69" t="s">
        <v>1812</v>
      </c>
      <c r="O97" s="80" t="s">
        <v>1813</v>
      </c>
      <c r="R97" s="81" t="s">
        <v>1814</v>
      </c>
      <c r="S97" s="34" t="s">
        <v>1815</v>
      </c>
      <c r="T97" s="41" t="s">
        <v>1562</v>
      </c>
      <c r="U97" s="30" t="s">
        <v>53</v>
      </c>
    </row>
    <row r="98" spans="1:21" ht="22.5" customHeight="1" x14ac:dyDescent="0.2">
      <c r="A98" s="172">
        <v>2708</v>
      </c>
      <c r="B98" s="181" t="s">
        <v>1191</v>
      </c>
      <c r="C98" s="174" t="s">
        <v>1192</v>
      </c>
      <c r="D98" s="175" t="s">
        <v>1116</v>
      </c>
      <c r="E98" s="175" t="s">
        <v>1147</v>
      </c>
      <c r="F98" s="173" t="s">
        <v>1193</v>
      </c>
      <c r="G98" s="173" t="s">
        <v>1194</v>
      </c>
      <c r="H98" s="19" t="s">
        <v>1816</v>
      </c>
      <c r="I98" s="31" t="s">
        <v>1817</v>
      </c>
      <c r="J98" s="21" t="s">
        <v>1818</v>
      </c>
      <c r="K98" s="22" t="s">
        <v>1819</v>
      </c>
      <c r="L98" s="23" t="s">
        <v>1820</v>
      </c>
      <c r="M98" s="24" t="s">
        <v>1821</v>
      </c>
      <c r="N98" s="21" t="s">
        <v>1822</v>
      </c>
      <c r="O98" s="76" t="s">
        <v>1823</v>
      </c>
      <c r="P98" s="26"/>
      <c r="Q98" s="110"/>
      <c r="R98" s="27" t="s">
        <v>1824</v>
      </c>
      <c r="S98" s="34" t="s">
        <v>1825</v>
      </c>
      <c r="T98" s="41" t="s">
        <v>1562</v>
      </c>
      <c r="U98" s="30" t="s">
        <v>37</v>
      </c>
    </row>
    <row r="99" spans="1:21" ht="22.5" customHeight="1" x14ac:dyDescent="0.2">
      <c r="A99" s="172">
        <v>2801</v>
      </c>
      <c r="B99" s="181" t="s">
        <v>1195</v>
      </c>
      <c r="C99" s="174" t="s">
        <v>1196</v>
      </c>
      <c r="D99" s="175" t="s">
        <v>1116</v>
      </c>
      <c r="E99" s="175" t="s">
        <v>1197</v>
      </c>
      <c r="F99" s="173" t="s">
        <v>1198</v>
      </c>
      <c r="G99" s="173" t="s">
        <v>1199</v>
      </c>
      <c r="H99" s="45" t="s">
        <v>1826</v>
      </c>
      <c r="I99" s="46" t="s">
        <v>1827</v>
      </c>
      <c r="J99" s="47" t="s">
        <v>1828</v>
      </c>
      <c r="K99" s="48" t="s">
        <v>1829</v>
      </c>
      <c r="L99" s="49" t="s">
        <v>1830</v>
      </c>
      <c r="M99" s="50" t="s">
        <v>1831</v>
      </c>
      <c r="N99" s="47" t="s">
        <v>1832</v>
      </c>
      <c r="O99" s="74" t="s">
        <v>1833</v>
      </c>
      <c r="P99" s="75"/>
      <c r="Q99" s="75"/>
      <c r="R99" s="53" t="s">
        <v>1834</v>
      </c>
      <c r="S99" s="54" t="s">
        <v>1835</v>
      </c>
      <c r="T99" s="41" t="s">
        <v>1562</v>
      </c>
      <c r="U99" s="30" t="s">
        <v>53</v>
      </c>
    </row>
    <row r="100" spans="1:21" ht="22.5" customHeight="1" x14ac:dyDescent="0.2">
      <c r="A100" s="172">
        <v>2802</v>
      </c>
      <c r="B100" s="181" t="s">
        <v>1200</v>
      </c>
      <c r="C100" s="174" t="s">
        <v>1202</v>
      </c>
      <c r="D100" s="175" t="s">
        <v>1116</v>
      </c>
      <c r="E100" s="175" t="s">
        <v>1197</v>
      </c>
      <c r="F100" s="173" t="s">
        <v>1204</v>
      </c>
      <c r="G100" s="173" t="s">
        <v>1205</v>
      </c>
      <c r="H100" s="77" t="s">
        <v>1836</v>
      </c>
      <c r="I100" s="31" t="s">
        <v>1837</v>
      </c>
      <c r="J100" s="21" t="s">
        <v>1838</v>
      </c>
      <c r="K100" s="22" t="s">
        <v>1839</v>
      </c>
      <c r="L100" s="23" t="s">
        <v>1840</v>
      </c>
      <c r="M100" s="24" t="s">
        <v>1841</v>
      </c>
      <c r="N100" s="21" t="s">
        <v>1842</v>
      </c>
      <c r="O100" s="76" t="s">
        <v>1843</v>
      </c>
      <c r="P100" s="26"/>
      <c r="Q100" s="26"/>
      <c r="R100" s="27" t="s">
        <v>1845</v>
      </c>
      <c r="S100" s="34" t="s">
        <v>1846</v>
      </c>
      <c r="T100" s="41" t="s">
        <v>325</v>
      </c>
      <c r="U100" s="30" t="s">
        <v>37</v>
      </c>
    </row>
    <row r="101" spans="1:21" ht="22.5" customHeight="1" x14ac:dyDescent="0.2">
      <c r="A101" s="172">
        <v>2806</v>
      </c>
      <c r="B101" s="181" t="s">
        <v>1207</v>
      </c>
      <c r="C101" s="174" t="s">
        <v>1208</v>
      </c>
      <c r="D101" s="175" t="s">
        <v>1116</v>
      </c>
      <c r="E101" s="175" t="s">
        <v>1197</v>
      </c>
      <c r="F101" s="173" t="s">
        <v>1209</v>
      </c>
      <c r="G101" s="173" t="s">
        <v>1210</v>
      </c>
      <c r="H101" s="19" t="s">
        <v>1847</v>
      </c>
      <c r="I101" s="31" t="s">
        <v>1848</v>
      </c>
      <c r="J101" s="21" t="s">
        <v>1849</v>
      </c>
      <c r="K101" s="22" t="s">
        <v>1850</v>
      </c>
      <c r="L101" s="23" t="s">
        <v>1851</v>
      </c>
      <c r="M101" s="24" t="s">
        <v>1852</v>
      </c>
      <c r="N101" s="39" t="str">
        <f>HYPERLINK("https://docs.google.com/spreadsheets/d/1Vq9BxKLJTOw1Wg24HeNZcSJLQShMFUOfpsUlvxrOBqM/edit#gid=1060184755","https://docs.google.com/spreadsheets/d/1Vq9BxKLJTOw1Wg24HeNZcSJLQShMFUOfpsUlvxrOBqM/edit#gid=1060184755")</f>
        <v>https://docs.google.com/spreadsheets/d/1Vq9BxKLJTOw1Wg24HeNZcSJLQShMFUOfpsUlvxrOBqM/edit#gid=1060184755</v>
      </c>
      <c r="O101" s="76" t="s">
        <v>1853</v>
      </c>
      <c r="R101" s="27" t="s">
        <v>1854</v>
      </c>
      <c r="S101" s="34" t="s">
        <v>1855</v>
      </c>
      <c r="T101" s="41" t="s">
        <v>1562</v>
      </c>
      <c r="U101" s="30" t="s">
        <v>53</v>
      </c>
    </row>
    <row r="102" spans="1:21" ht="22.5" customHeight="1" x14ac:dyDescent="0.2">
      <c r="A102" s="172">
        <v>2803</v>
      </c>
      <c r="B102" s="181" t="s">
        <v>1212</v>
      </c>
      <c r="C102" s="174" t="s">
        <v>1213</v>
      </c>
      <c r="D102" s="175" t="s">
        <v>1116</v>
      </c>
      <c r="E102" s="175" t="s">
        <v>1197</v>
      </c>
      <c r="F102" s="173" t="s">
        <v>1214</v>
      </c>
      <c r="G102" s="173" t="s">
        <v>1215</v>
      </c>
      <c r="H102" s="19" t="s">
        <v>1856</v>
      </c>
      <c r="I102" s="31" t="s">
        <v>1857</v>
      </c>
      <c r="J102" s="21" t="s">
        <v>1858</v>
      </c>
      <c r="K102" s="22" t="s">
        <v>1859</v>
      </c>
      <c r="L102" s="23" t="s">
        <v>1860</v>
      </c>
      <c r="M102" s="24" t="s">
        <v>1861</v>
      </c>
      <c r="N102" s="39" t="str">
        <f>HYPERLINK("https://docs.google.com/spreadsheets/d/14qxjETzCD__IOXPvVvL7pamwEYA5dKRx6c2GlhhBD78/edit","https://docs.google.com/spreadsheets/d/14qxjETzCD__IOXPvVvL7pamwEYA5dKRx6c2GlhhBD78/edit")</f>
        <v>https://docs.google.com/spreadsheets/d/14qxjETzCD__IOXPvVvL7pamwEYA5dKRx6c2GlhhBD78/edit</v>
      </c>
      <c r="O102" s="76" t="s">
        <v>1862</v>
      </c>
      <c r="P102" s="26"/>
      <c r="Q102" s="26"/>
      <c r="R102" s="27" t="s">
        <v>1863</v>
      </c>
      <c r="S102" s="34" t="s">
        <v>1864</v>
      </c>
      <c r="T102" s="60" t="s">
        <v>1865</v>
      </c>
      <c r="U102" s="30" t="s">
        <v>37</v>
      </c>
    </row>
    <row r="103" spans="1:21" ht="22.5" customHeight="1" x14ac:dyDescent="0.2">
      <c r="A103" s="172">
        <v>2808</v>
      </c>
      <c r="B103" s="181" t="s">
        <v>1216</v>
      </c>
      <c r="C103" s="174" t="s">
        <v>1217</v>
      </c>
      <c r="D103" s="175" t="s">
        <v>1116</v>
      </c>
      <c r="E103" s="175" t="s">
        <v>1197</v>
      </c>
      <c r="F103" s="173" t="s">
        <v>1218</v>
      </c>
      <c r="G103" s="184" t="s">
        <v>213</v>
      </c>
      <c r="H103" s="19" t="s">
        <v>1866</v>
      </c>
      <c r="I103" s="31" t="s">
        <v>1867</v>
      </c>
      <c r="J103" s="21" t="s">
        <v>1868</v>
      </c>
      <c r="K103" s="22" t="s">
        <v>1869</v>
      </c>
      <c r="L103" s="23" t="s">
        <v>1870</v>
      </c>
      <c r="M103" s="24" t="s">
        <v>1871</v>
      </c>
      <c r="N103" s="21" t="s">
        <v>1872</v>
      </c>
      <c r="O103" s="76" t="s">
        <v>1873</v>
      </c>
      <c r="P103" s="26"/>
      <c r="Q103" s="26" t="s">
        <v>1874</v>
      </c>
      <c r="R103" s="40" t="s">
        <v>1875</v>
      </c>
      <c r="S103" s="34" t="s">
        <v>1876</v>
      </c>
      <c r="T103" s="111" t="s">
        <v>1877</v>
      </c>
      <c r="U103" s="30" t="s">
        <v>53</v>
      </c>
    </row>
    <row r="104" spans="1:21" ht="22.5" customHeight="1" x14ac:dyDescent="0.2">
      <c r="A104" s="172">
        <v>2805</v>
      </c>
      <c r="B104" s="181" t="s">
        <v>1219</v>
      </c>
      <c r="C104" s="174" t="s">
        <v>1220</v>
      </c>
      <c r="D104" s="175" t="s">
        <v>1116</v>
      </c>
      <c r="E104" s="175" t="s">
        <v>1197</v>
      </c>
      <c r="F104" s="173" t="s">
        <v>1221</v>
      </c>
      <c r="G104" s="173" t="s">
        <v>1222</v>
      </c>
      <c r="H104" s="19" t="s">
        <v>1878</v>
      </c>
      <c r="I104" s="31" t="s">
        <v>1879</v>
      </c>
      <c r="J104" s="21" t="s">
        <v>1880</v>
      </c>
      <c r="K104" s="22" t="s">
        <v>1881</v>
      </c>
      <c r="L104" s="23" t="s">
        <v>1882</v>
      </c>
      <c r="M104" s="24" t="s">
        <v>1883</v>
      </c>
      <c r="N104" s="39" t="str">
        <f>HYPERLINK("https://docs.google.com/spreadsheets/d/1_UfayiM7qApRk7Y7kEXavEwwGyPPBCSfH-Pomhgw-iI/edit#gid=1060184755","https://docs.google.com/spreadsheets/d/1_UfayiM7qApRk7Y7kEXavEwwGyPPBCSfH-Pomhgw-iI/edit#gid=1060184755")</f>
        <v>https://docs.google.com/spreadsheets/d/1_UfayiM7qApRk7Y7kEXavEwwGyPPBCSfH-Pomhgw-iI/edit#gid=1060184755</v>
      </c>
      <c r="O104" s="76" t="s">
        <v>1884</v>
      </c>
      <c r="P104" s="26"/>
      <c r="Q104" s="26" t="s">
        <v>1885</v>
      </c>
      <c r="R104" s="27" t="s">
        <v>1886</v>
      </c>
      <c r="S104" s="34" t="s">
        <v>1887</v>
      </c>
      <c r="T104" s="41" t="s">
        <v>1562</v>
      </c>
      <c r="U104" s="30" t="s">
        <v>37</v>
      </c>
    </row>
    <row r="105" spans="1:21" ht="22.5" customHeight="1" x14ac:dyDescent="0.2">
      <c r="A105" s="172">
        <v>2807</v>
      </c>
      <c r="B105" s="181" t="s">
        <v>1223</v>
      </c>
      <c r="C105" s="174" t="s">
        <v>1224</v>
      </c>
      <c r="D105" s="175" t="s">
        <v>1116</v>
      </c>
      <c r="E105" s="175" t="s">
        <v>1197</v>
      </c>
      <c r="F105" s="173" t="s">
        <v>1225</v>
      </c>
      <c r="G105" s="173" t="s">
        <v>1226</v>
      </c>
      <c r="H105" s="85" t="s">
        <v>1888</v>
      </c>
      <c r="I105" s="86" t="s">
        <v>1889</v>
      </c>
      <c r="J105" s="21" t="s">
        <v>1890</v>
      </c>
      <c r="K105" s="87" t="str">
        <f>HYPERLINK("https://docs.google.com/spreadsheets/d/1a0OCxQYlOULXN3A5oXvcZk8XRw1vah_2J0V3WIgNN78/edit#gid=1996311398","https://docs.google.com/spreadsheets/d/1a0OCxQYlOULXN3A5oXvcZk8XRw1vah_2J0V3WIgNN78/edit#gid=1996311398")</f>
        <v>https://docs.google.com/spreadsheets/d/1a0OCxQYlOULXN3A5oXvcZk8XRw1vah_2J0V3WIgNN78/edit#gid=1996311398</v>
      </c>
      <c r="L105" s="23" t="s">
        <v>1891</v>
      </c>
      <c r="M105" s="24" t="s">
        <v>1892</v>
      </c>
      <c r="N105" s="21" t="s">
        <v>1893</v>
      </c>
      <c r="O105" s="79"/>
      <c r="P105" s="26"/>
      <c r="Q105" s="26" t="s">
        <v>1894</v>
      </c>
      <c r="R105" s="40" t="s">
        <v>1895</v>
      </c>
      <c r="S105" s="34" t="s">
        <v>1896</v>
      </c>
      <c r="T105" s="41" t="s">
        <v>1562</v>
      </c>
      <c r="U105" s="30" t="s">
        <v>53</v>
      </c>
    </row>
    <row r="106" spans="1:21" ht="22.5" customHeight="1" x14ac:dyDescent="0.2">
      <c r="A106" s="172">
        <v>2804</v>
      </c>
      <c r="B106" s="181" t="s">
        <v>1227</v>
      </c>
      <c r="C106" s="174" t="s">
        <v>1229</v>
      </c>
      <c r="D106" s="175" t="s">
        <v>1116</v>
      </c>
      <c r="E106" s="175" t="s">
        <v>1197</v>
      </c>
      <c r="F106" s="173" t="s">
        <v>1230</v>
      </c>
      <c r="G106" s="173" t="s">
        <v>1231</v>
      </c>
      <c r="H106" s="19" t="s">
        <v>1897</v>
      </c>
      <c r="I106" s="31" t="s">
        <v>1898</v>
      </c>
      <c r="J106" s="21" t="s">
        <v>1899</v>
      </c>
      <c r="K106" s="22" t="s">
        <v>1900</v>
      </c>
      <c r="L106" s="65" t="s">
        <v>1901</v>
      </c>
      <c r="M106" s="112" t="s">
        <v>1902</v>
      </c>
      <c r="N106" s="44" t="str">
        <f>HYPERLINK("https://docs.google.com/spreadsheets/d/1ilWTH5WLekaAb0mmV1EssjLQQN8EcRGbl1_sE61Bk7o/edit#gid=1060184755","https://docs.google.com/spreadsheets/d/1ilWTH5WLekaAb0mmV1EssjLQQN8EcRGbl1_sE61Bk7o/edit#gid=1060184755")</f>
        <v>https://docs.google.com/spreadsheets/d/1ilWTH5WLekaAb0mmV1EssjLQQN8EcRGbl1_sE61Bk7o/edit#gid=1060184755</v>
      </c>
      <c r="O106" s="76" t="s">
        <v>1903</v>
      </c>
      <c r="P106" s="26"/>
      <c r="Q106" s="110"/>
      <c r="R106" s="27" t="s">
        <v>1904</v>
      </c>
      <c r="S106" s="34" t="s">
        <v>1905</v>
      </c>
      <c r="T106" s="41" t="s">
        <v>325</v>
      </c>
      <c r="U106" s="30" t="s">
        <v>37</v>
      </c>
    </row>
    <row r="107" spans="1:21" ht="22.5" customHeight="1" x14ac:dyDescent="0.2">
      <c r="A107" s="172">
        <v>2901</v>
      </c>
      <c r="B107" s="181" t="s">
        <v>1233</v>
      </c>
      <c r="C107" s="174" t="s">
        <v>1234</v>
      </c>
      <c r="D107" s="175" t="s">
        <v>1116</v>
      </c>
      <c r="E107" s="175" t="s">
        <v>1235</v>
      </c>
      <c r="F107" s="173" t="s">
        <v>1236</v>
      </c>
      <c r="G107" s="173" t="s">
        <v>1237</v>
      </c>
      <c r="H107" s="45" t="s">
        <v>1906</v>
      </c>
      <c r="I107" s="46" t="s">
        <v>1907</v>
      </c>
      <c r="J107" s="113" t="s">
        <v>1908</v>
      </c>
      <c r="K107" s="48" t="s">
        <v>1909</v>
      </c>
      <c r="L107" s="23" t="s">
        <v>1910</v>
      </c>
      <c r="M107" s="50" t="s">
        <v>1911</v>
      </c>
      <c r="N107" s="66" t="str">
        <f>HYPERLINK("https://docs.google.com/spreadsheets/d/1rNkSr-nzyyufLiZRje_uk4brsdenhjR4zdZv4PnK5E4/edit#gid=1060184755","https://docs.google.com/spreadsheets/d/1rNkSr-nzyyufLiZRje_uk4brsdenhjR4zdZv4PnK5E4/edit#gid=1060184755")</f>
        <v>https://docs.google.com/spreadsheets/d/1rNkSr-nzyyufLiZRje_uk4brsdenhjR4zdZv4PnK5E4/edit#gid=1060184755</v>
      </c>
      <c r="O107" s="114" t="s">
        <v>1912</v>
      </c>
      <c r="P107" s="75"/>
      <c r="Q107" s="75"/>
      <c r="R107" s="114" t="s">
        <v>1913</v>
      </c>
      <c r="S107" s="34" t="s">
        <v>1914</v>
      </c>
      <c r="T107" s="41" t="s">
        <v>1562</v>
      </c>
      <c r="U107" s="30" t="s">
        <v>53</v>
      </c>
    </row>
    <row r="108" spans="1:21" ht="22.5" customHeight="1" x14ac:dyDescent="0.2">
      <c r="A108" s="172">
        <v>2902</v>
      </c>
      <c r="B108" s="181" t="s">
        <v>1239</v>
      </c>
      <c r="C108" s="174" t="s">
        <v>1240</v>
      </c>
      <c r="D108" s="175" t="s">
        <v>1116</v>
      </c>
      <c r="E108" s="175" t="s">
        <v>1235</v>
      </c>
      <c r="F108" s="173" t="s">
        <v>1242</v>
      </c>
      <c r="G108" s="173" t="s">
        <v>1243</v>
      </c>
      <c r="H108" s="19" t="s">
        <v>1915</v>
      </c>
      <c r="I108" s="31" t="s">
        <v>1916</v>
      </c>
      <c r="J108" s="69" t="s">
        <v>1917</v>
      </c>
      <c r="K108" s="22" t="s">
        <v>1918</v>
      </c>
      <c r="L108" s="23" t="s">
        <v>1919</v>
      </c>
      <c r="M108" s="24" t="s">
        <v>1920</v>
      </c>
      <c r="N108" s="69" t="s">
        <v>1921</v>
      </c>
      <c r="O108" s="80" t="s">
        <v>1922</v>
      </c>
      <c r="P108" s="26"/>
      <c r="Q108" s="26"/>
      <c r="R108" s="80" t="s">
        <v>1923</v>
      </c>
      <c r="S108" s="34" t="s">
        <v>1924</v>
      </c>
      <c r="T108" s="41" t="s">
        <v>1562</v>
      </c>
      <c r="U108" s="30" t="s">
        <v>37</v>
      </c>
    </row>
    <row r="109" spans="1:21" ht="22.5" customHeight="1" x14ac:dyDescent="0.2">
      <c r="A109" s="172">
        <v>2903</v>
      </c>
      <c r="B109" s="181" t="s">
        <v>1245</v>
      </c>
      <c r="C109" s="174" t="s">
        <v>1246</v>
      </c>
      <c r="D109" s="175" t="s">
        <v>1116</v>
      </c>
      <c r="E109" s="175" t="s">
        <v>1235</v>
      </c>
      <c r="F109" s="173" t="s">
        <v>1247</v>
      </c>
      <c r="G109" s="173" t="s">
        <v>1249</v>
      </c>
      <c r="H109" s="115" t="s">
        <v>1925</v>
      </c>
      <c r="I109" s="116" t="s">
        <v>1926</v>
      </c>
      <c r="J109" s="21" t="s">
        <v>1927</v>
      </c>
      <c r="K109" s="103" t="s">
        <v>1928</v>
      </c>
      <c r="L109" s="23" t="s">
        <v>1929</v>
      </c>
      <c r="M109" s="24" t="s">
        <v>1930</v>
      </c>
      <c r="N109" s="21" t="s">
        <v>1931</v>
      </c>
      <c r="O109" s="76" t="s">
        <v>1932</v>
      </c>
      <c r="P109" s="26"/>
      <c r="Q109" s="26"/>
      <c r="R109" s="76" t="s">
        <v>1933</v>
      </c>
      <c r="S109" s="34" t="s">
        <v>1934</v>
      </c>
      <c r="T109" s="41" t="s">
        <v>1562</v>
      </c>
      <c r="U109" s="30" t="s">
        <v>53</v>
      </c>
    </row>
    <row r="110" spans="1:21" ht="22.5" customHeight="1" x14ac:dyDescent="0.2">
      <c r="A110" s="172">
        <v>2905</v>
      </c>
      <c r="B110" s="181" t="s">
        <v>1250</v>
      </c>
      <c r="C110" s="174" t="s">
        <v>1251</v>
      </c>
      <c r="D110" s="175" t="s">
        <v>1116</v>
      </c>
      <c r="E110" s="175" t="s">
        <v>1235</v>
      </c>
      <c r="F110" s="173" t="s">
        <v>1253</v>
      </c>
      <c r="G110" s="173" t="s">
        <v>214</v>
      </c>
      <c r="H110" s="19" t="s">
        <v>1935</v>
      </c>
      <c r="I110" s="31" t="s">
        <v>1936</v>
      </c>
      <c r="J110" s="21" t="s">
        <v>1937</v>
      </c>
      <c r="K110" s="22" t="s">
        <v>1938</v>
      </c>
      <c r="L110" s="23" t="s">
        <v>1939</v>
      </c>
      <c r="M110" s="24" t="s">
        <v>1940</v>
      </c>
      <c r="N110" s="21" t="s">
        <v>1941</v>
      </c>
      <c r="O110" s="76" t="s">
        <v>1942</v>
      </c>
      <c r="P110" s="26"/>
      <c r="Q110" s="26" t="s">
        <v>1943</v>
      </c>
      <c r="R110" s="76" t="s">
        <v>1944</v>
      </c>
      <c r="S110" s="34" t="s">
        <v>1945</v>
      </c>
      <c r="T110" s="41" t="s">
        <v>1562</v>
      </c>
      <c r="U110" s="30" t="s">
        <v>37</v>
      </c>
    </row>
    <row r="111" spans="1:21" ht="22.5" customHeight="1" x14ac:dyDescent="0.2">
      <c r="A111" s="172">
        <v>2904</v>
      </c>
      <c r="B111" s="181" t="s">
        <v>1255</v>
      </c>
      <c r="C111" s="174" t="s">
        <v>1256</v>
      </c>
      <c r="D111" s="175" t="s">
        <v>1116</v>
      </c>
      <c r="E111" s="175" t="s">
        <v>1235</v>
      </c>
      <c r="F111" s="173" t="s">
        <v>1946</v>
      </c>
      <c r="G111" s="173" t="s">
        <v>1259</v>
      </c>
      <c r="H111" s="19" t="s">
        <v>1947</v>
      </c>
      <c r="I111" s="31" t="s">
        <v>1948</v>
      </c>
      <c r="J111" s="21" t="s">
        <v>1949</v>
      </c>
      <c r="K111" s="22" t="s">
        <v>1950</v>
      </c>
      <c r="L111" s="23" t="s">
        <v>1951</v>
      </c>
      <c r="M111" s="24" t="s">
        <v>1952</v>
      </c>
      <c r="N111" s="21" t="s">
        <v>1953</v>
      </c>
      <c r="O111" s="76" t="s">
        <v>1954</v>
      </c>
      <c r="P111" s="26"/>
      <c r="Q111" s="26"/>
      <c r="R111" s="76" t="s">
        <v>1955</v>
      </c>
      <c r="S111" s="34" t="s">
        <v>1956</v>
      </c>
      <c r="T111" s="41" t="s">
        <v>1562</v>
      </c>
      <c r="U111" s="30" t="s">
        <v>53</v>
      </c>
    </row>
    <row r="112" spans="1:21" ht="22.5" customHeight="1" x14ac:dyDescent="0.2">
      <c r="A112" s="172">
        <v>2906</v>
      </c>
      <c r="B112" s="181" t="s">
        <v>1261</v>
      </c>
      <c r="C112" s="174" t="s">
        <v>1263</v>
      </c>
      <c r="D112" s="175" t="s">
        <v>1116</v>
      </c>
      <c r="E112" s="175" t="s">
        <v>1235</v>
      </c>
      <c r="F112" s="173" t="s">
        <v>1264</v>
      </c>
      <c r="G112" s="173" t="s">
        <v>1265</v>
      </c>
      <c r="H112" s="19" t="s">
        <v>1957</v>
      </c>
      <c r="I112" s="31" t="s">
        <v>1958</v>
      </c>
      <c r="J112" s="21" t="s">
        <v>1959</v>
      </c>
      <c r="K112" s="22" t="s">
        <v>1960</v>
      </c>
      <c r="L112" s="23" t="s">
        <v>1961</v>
      </c>
      <c r="M112" s="24" t="s">
        <v>1962</v>
      </c>
      <c r="N112" s="21" t="s">
        <v>1963</v>
      </c>
      <c r="O112" s="76" t="s">
        <v>1964</v>
      </c>
      <c r="P112" s="26"/>
      <c r="Q112" s="26" t="s">
        <v>1965</v>
      </c>
      <c r="R112" s="76" t="s">
        <v>1966</v>
      </c>
      <c r="S112" s="34" t="s">
        <v>1967</v>
      </c>
      <c r="T112" s="41" t="s">
        <v>1562</v>
      </c>
      <c r="U112" s="30" t="s">
        <v>37</v>
      </c>
    </row>
    <row r="113" spans="1:21" ht="22.5" customHeight="1" x14ac:dyDescent="0.2">
      <c r="A113" s="172">
        <v>2908</v>
      </c>
      <c r="B113" s="181" t="s">
        <v>1266</v>
      </c>
      <c r="C113" s="174" t="s">
        <v>1267</v>
      </c>
      <c r="D113" s="175" t="s">
        <v>1116</v>
      </c>
      <c r="E113" s="175" t="s">
        <v>1235</v>
      </c>
      <c r="F113" s="173" t="s">
        <v>1268</v>
      </c>
      <c r="G113" s="173" t="s">
        <v>1269</v>
      </c>
      <c r="H113" s="19" t="s">
        <v>1968</v>
      </c>
      <c r="I113" s="31" t="s">
        <v>1969</v>
      </c>
      <c r="J113" s="21" t="s">
        <v>1970</v>
      </c>
      <c r="K113" s="22" t="s">
        <v>1971</v>
      </c>
      <c r="L113" s="23" t="s">
        <v>1972</v>
      </c>
      <c r="M113" s="24" t="s">
        <v>1973</v>
      </c>
      <c r="N113" s="39" t="str">
        <f>HYPERLINK("https://docs.google.com/spreadsheets/d/1v8VCNm0rwdecCB_yxI4vwe5svkhHX-Yy808hHycCWIU/edit#gid=1060184755","https://docs.google.com/spreadsheets/d/1v8VCNm0rwdecCB_yxI4vwe5svkhHX-Yy808hHycCWIU/edit#gid=1060184755")</f>
        <v>https://docs.google.com/spreadsheets/d/1v8VCNm0rwdecCB_yxI4vwe5svkhHX-Yy808hHycCWIU/edit#gid=1060184755</v>
      </c>
      <c r="O113" s="76" t="s">
        <v>1974</v>
      </c>
      <c r="P113" s="26"/>
      <c r="Q113" s="24" t="s">
        <v>1975</v>
      </c>
      <c r="R113" s="76" t="s">
        <v>1976</v>
      </c>
      <c r="S113" s="34" t="s">
        <v>1977</v>
      </c>
      <c r="T113" s="41" t="s">
        <v>325</v>
      </c>
      <c r="U113" s="30" t="s">
        <v>53</v>
      </c>
    </row>
    <row r="114" spans="1:21" ht="22.5" customHeight="1" x14ac:dyDescent="0.2">
      <c r="A114" s="172">
        <v>2909</v>
      </c>
      <c r="B114" s="181" t="s">
        <v>1270</v>
      </c>
      <c r="C114" s="174" t="s">
        <v>317</v>
      </c>
      <c r="D114" s="175" t="s">
        <v>1116</v>
      </c>
      <c r="E114" s="175" t="s">
        <v>1235</v>
      </c>
      <c r="F114" s="173" t="s">
        <v>101</v>
      </c>
      <c r="G114" s="173" t="s">
        <v>1271</v>
      </c>
      <c r="H114" s="77" t="s">
        <v>1978</v>
      </c>
      <c r="I114" s="20"/>
      <c r="J114" s="21" t="s">
        <v>1979</v>
      </c>
      <c r="K114" s="58"/>
      <c r="L114" s="23" t="s">
        <v>1980</v>
      </c>
      <c r="M114" s="24" t="s">
        <v>1981</v>
      </c>
      <c r="N114" s="21" t="s">
        <v>1982</v>
      </c>
      <c r="O114" s="94">
        <v>42376</v>
      </c>
      <c r="P114" s="26"/>
      <c r="Q114" s="26"/>
      <c r="R114" s="76" t="s">
        <v>1983</v>
      </c>
      <c r="S114" s="34" t="s">
        <v>1984</v>
      </c>
      <c r="T114" s="41" t="s">
        <v>325</v>
      </c>
      <c r="U114" s="30" t="s">
        <v>37</v>
      </c>
    </row>
    <row r="115" spans="1:21" ht="22.5" customHeight="1" x14ac:dyDescent="0.2">
      <c r="A115" s="172">
        <v>2910</v>
      </c>
      <c r="B115" s="181" t="s">
        <v>1273</v>
      </c>
      <c r="C115" s="174" t="s">
        <v>1274</v>
      </c>
      <c r="D115" s="175" t="s">
        <v>1116</v>
      </c>
      <c r="E115" s="175" t="s">
        <v>1235</v>
      </c>
      <c r="F115" s="173" t="s">
        <v>1276</v>
      </c>
      <c r="G115" s="173" t="s">
        <v>1277</v>
      </c>
      <c r="H115" s="19" t="s">
        <v>1985</v>
      </c>
      <c r="I115" s="31" t="s">
        <v>1986</v>
      </c>
      <c r="J115" s="21" t="s">
        <v>1987</v>
      </c>
      <c r="K115" s="58" t="s">
        <v>1988</v>
      </c>
      <c r="L115" s="23" t="s">
        <v>1989</v>
      </c>
      <c r="M115" s="24" t="s">
        <v>1990</v>
      </c>
      <c r="N115" s="21" t="s">
        <v>1991</v>
      </c>
      <c r="O115" s="76" t="s">
        <v>1992</v>
      </c>
      <c r="P115" s="26"/>
      <c r="Q115" s="26"/>
      <c r="R115" s="76" t="s">
        <v>1993</v>
      </c>
      <c r="S115" s="34" t="s">
        <v>1994</v>
      </c>
      <c r="T115" s="41" t="s">
        <v>325</v>
      </c>
      <c r="U115" s="30" t="s">
        <v>53</v>
      </c>
    </row>
    <row r="116" spans="1:21" ht="22.5" customHeight="1" x14ac:dyDescent="0.2">
      <c r="A116" s="172">
        <v>2907</v>
      </c>
      <c r="B116" s="181" t="s">
        <v>1279</v>
      </c>
      <c r="C116" s="174" t="s">
        <v>1281</v>
      </c>
      <c r="D116" s="175" t="s">
        <v>1116</v>
      </c>
      <c r="E116" s="175" t="s">
        <v>1235</v>
      </c>
      <c r="F116" s="173" t="s">
        <v>1282</v>
      </c>
      <c r="G116" s="173" t="s">
        <v>1283</v>
      </c>
      <c r="H116" s="19" t="s">
        <v>1995</v>
      </c>
      <c r="I116" s="31" t="s">
        <v>1996</v>
      </c>
      <c r="J116" s="21" t="s">
        <v>1997</v>
      </c>
      <c r="K116" s="22" t="s">
        <v>1998</v>
      </c>
      <c r="L116" s="23" t="s">
        <v>1999</v>
      </c>
      <c r="M116" s="24" t="s">
        <v>2000</v>
      </c>
      <c r="N116" s="44" t="str">
        <f>HYPERLINK("https://docs.google.com/spreadsheets/d/1QGNe3mdwawvaLZc8i1YjTc2xh5O06BJyfosXYGGFJCM/edit#gid=1575980847","https://docs.google.com/spreadsheets/d/1QGNe3mdwawvaLZc8i1YjTc2xh5O06BJyfosXYGGFJCM/edit#gid=1575980847")</f>
        <v>https://docs.google.com/spreadsheets/d/1QGNe3mdwawvaLZc8i1YjTc2xh5O06BJyfosXYGGFJCM/edit#gid=1575980847</v>
      </c>
      <c r="O116" s="76" t="s">
        <v>2001</v>
      </c>
      <c r="P116" s="26"/>
      <c r="Q116" s="26"/>
      <c r="R116" s="76" t="s">
        <v>2002</v>
      </c>
      <c r="S116" s="34" t="s">
        <v>2003</v>
      </c>
      <c r="T116" s="41" t="s">
        <v>1562</v>
      </c>
      <c r="U116" s="30" t="s">
        <v>37</v>
      </c>
    </row>
    <row r="117" spans="1:21" ht="22.5" customHeight="1" x14ac:dyDescent="0.2">
      <c r="A117" s="172">
        <v>3001</v>
      </c>
      <c r="B117" s="181" t="s">
        <v>1285</v>
      </c>
      <c r="C117" s="174" t="s">
        <v>1286</v>
      </c>
      <c r="D117" s="175" t="s">
        <v>1116</v>
      </c>
      <c r="E117" s="175" t="s">
        <v>1288</v>
      </c>
      <c r="F117" s="173" t="s">
        <v>1289</v>
      </c>
      <c r="G117" s="173" t="s">
        <v>219</v>
      </c>
      <c r="H117" s="45" t="s">
        <v>2004</v>
      </c>
      <c r="I117" s="46" t="s">
        <v>2005</v>
      </c>
      <c r="J117" s="117" t="s">
        <v>2006</v>
      </c>
      <c r="K117" s="48" t="s">
        <v>2007</v>
      </c>
      <c r="L117" s="49" t="s">
        <v>2008</v>
      </c>
      <c r="M117" s="50" t="s">
        <v>2009</v>
      </c>
      <c r="N117" s="66" t="str">
        <f>HYPERLINK("https://docs.google.com/spreadsheets/d/13tNxxWARPKgUD_HkNPj79lEtHZ4hjjwf0gCwZIQ2qBQ/edit#gid=1575980847","https://docs.google.com/spreadsheets/d/13tNxxWARPKgUD_HkNPj79lEtHZ4hjjwf0gCwZIQ2qBQ/edit#gid=1575980847")</f>
        <v>https://docs.google.com/spreadsheets/d/13tNxxWARPKgUD_HkNPj79lEtHZ4hjjwf0gCwZIQ2qBQ/edit#gid=1575980847</v>
      </c>
      <c r="O117" s="118" t="s">
        <v>2010</v>
      </c>
      <c r="P117" s="75"/>
      <c r="Q117" s="75"/>
      <c r="R117" s="118" t="s">
        <v>2011</v>
      </c>
      <c r="S117" s="34" t="s">
        <v>2012</v>
      </c>
      <c r="T117" s="41" t="s">
        <v>1562</v>
      </c>
      <c r="U117" s="30" t="s">
        <v>53</v>
      </c>
    </row>
    <row r="118" spans="1:21" ht="22.5" customHeight="1" x14ac:dyDescent="0.2">
      <c r="A118" s="172">
        <v>3002</v>
      </c>
      <c r="B118" s="181" t="s">
        <v>1291</v>
      </c>
      <c r="C118" s="174" t="s">
        <v>1293</v>
      </c>
      <c r="D118" s="175" t="s">
        <v>1116</v>
      </c>
      <c r="E118" s="175" t="s">
        <v>1288</v>
      </c>
      <c r="F118" s="185" t="s">
        <v>1294</v>
      </c>
      <c r="G118" s="173" t="s">
        <v>1295</v>
      </c>
      <c r="H118" s="19" t="s">
        <v>2013</v>
      </c>
      <c r="I118" s="31" t="s">
        <v>2014</v>
      </c>
      <c r="J118" s="21" t="s">
        <v>2015</v>
      </c>
      <c r="K118" s="22" t="s">
        <v>2016</v>
      </c>
      <c r="L118" s="119" t="s">
        <v>2017</v>
      </c>
      <c r="M118" s="24" t="s">
        <v>2018</v>
      </c>
      <c r="N118" s="39" t="str">
        <f>HYPERLINK("https://docs.google.com/spreadsheets/d/19U6kgb9TtGG0mQ-0khYJRhjiEqbsuxXBCtuPxNglIIg/edit#gid=1060184755","https://docs.google.com/spreadsheets/d/19U6kgb9TtGG0mQ-0khYJRhjiEqbsuxXBCtuPxNglIIg/edit#gid=1060184755")</f>
        <v>https://docs.google.com/spreadsheets/d/19U6kgb9TtGG0mQ-0khYJRhjiEqbsuxXBCtuPxNglIIg/edit#gid=1060184755</v>
      </c>
      <c r="O118" s="76" t="s">
        <v>2019</v>
      </c>
      <c r="P118" s="26"/>
      <c r="Q118" s="26" t="s">
        <v>2020</v>
      </c>
      <c r="R118" s="76" t="s">
        <v>2021</v>
      </c>
      <c r="S118" s="34" t="s">
        <v>2022</v>
      </c>
      <c r="T118" s="41" t="s">
        <v>1562</v>
      </c>
      <c r="U118" s="30" t="s">
        <v>37</v>
      </c>
    </row>
    <row r="119" spans="1:21" ht="22.5" customHeight="1" x14ac:dyDescent="0.2">
      <c r="A119" s="172">
        <v>3003</v>
      </c>
      <c r="B119" s="181" t="s">
        <v>1298</v>
      </c>
      <c r="C119" s="174" t="s">
        <v>1299</v>
      </c>
      <c r="D119" s="175" t="s">
        <v>1116</v>
      </c>
      <c r="E119" s="175" t="s">
        <v>1288</v>
      </c>
      <c r="F119" s="173" t="s">
        <v>1300</v>
      </c>
      <c r="G119" s="173" t="s">
        <v>1301</v>
      </c>
      <c r="H119" s="19" t="s">
        <v>2023</v>
      </c>
      <c r="I119" s="31" t="s">
        <v>2024</v>
      </c>
      <c r="J119" s="21" t="s">
        <v>2025</v>
      </c>
      <c r="K119" s="22" t="s">
        <v>2026</v>
      </c>
      <c r="L119" s="23" t="s">
        <v>2027</v>
      </c>
      <c r="M119" s="24" t="s">
        <v>2028</v>
      </c>
      <c r="N119" s="44" t="str">
        <f>HYPERLINK("https://docs.google.com/spreadsheets/d/1SK4vCfDEXY0AOveGPZunkVhMys1PlJoAAqVznubkHTQ/edit#gid=1060184755","https://docs.google.com/spreadsheets/d/1SK4vCfDEXY0AOveGPZunkVhMys1PlJoAAqVznubkHTQ/edit#gid=1060184755")</f>
        <v>https://docs.google.com/spreadsheets/d/1SK4vCfDEXY0AOveGPZunkVhMys1PlJoAAqVznubkHTQ/edit#gid=1060184755</v>
      </c>
      <c r="O119" s="76" t="s">
        <v>2029</v>
      </c>
      <c r="P119" s="26"/>
      <c r="Q119" s="26" t="s">
        <v>2030</v>
      </c>
      <c r="R119" s="76" t="s">
        <v>2031</v>
      </c>
      <c r="S119" s="34" t="s">
        <v>2032</v>
      </c>
      <c r="T119" s="41" t="s">
        <v>1562</v>
      </c>
      <c r="U119" s="30" t="s">
        <v>53</v>
      </c>
    </row>
    <row r="120" spans="1:21" ht="22.5" customHeight="1" x14ac:dyDescent="0.2">
      <c r="A120" s="172">
        <v>3101</v>
      </c>
      <c r="B120" s="181" t="s">
        <v>1302</v>
      </c>
      <c r="C120" s="174" t="s">
        <v>1303</v>
      </c>
      <c r="D120" s="175" t="s">
        <v>1360</v>
      </c>
      <c r="E120" s="175" t="s">
        <v>1304</v>
      </c>
      <c r="F120" s="173" t="s">
        <v>1305</v>
      </c>
      <c r="G120" s="173" t="s">
        <v>222</v>
      </c>
      <c r="H120" s="120" t="s">
        <v>2033</v>
      </c>
      <c r="I120" s="46" t="s">
        <v>2034</v>
      </c>
      <c r="J120" s="47" t="s">
        <v>2035</v>
      </c>
      <c r="K120" s="48" t="s">
        <v>2036</v>
      </c>
      <c r="L120" s="49" t="s">
        <v>2037</v>
      </c>
      <c r="M120" s="50" t="s">
        <v>2038</v>
      </c>
      <c r="N120" s="66" t="str">
        <f>HYPERLINK("https://docs.google.com/spreadsheets/d/17iTYytKFKoDjcOyNu5VRiEOKYFs-9E_3iYYEh2cuTec/edit#gid=1060184755","https://docs.google.com/spreadsheets/d/17iTYytKFKoDjcOyNu5VRiEOKYFs-9E_3iYYEh2cuTec/edit#gid=1060184755")</f>
        <v>https://docs.google.com/spreadsheets/d/17iTYytKFKoDjcOyNu5VRiEOKYFs-9E_3iYYEh2cuTec/edit#gid=1060184755</v>
      </c>
      <c r="O120" s="74" t="s">
        <v>2039</v>
      </c>
      <c r="P120" s="75"/>
      <c r="Q120" s="75" t="s">
        <v>2040</v>
      </c>
      <c r="R120" s="74" t="s">
        <v>2041</v>
      </c>
      <c r="S120" s="34" t="s">
        <v>2042</v>
      </c>
      <c r="T120" s="41" t="s">
        <v>2043</v>
      </c>
      <c r="U120" s="30" t="s">
        <v>37</v>
      </c>
    </row>
    <row r="121" spans="1:21" ht="22.5" customHeight="1" x14ac:dyDescent="0.2">
      <c r="A121" s="172">
        <v>3102</v>
      </c>
      <c r="B121" s="181" t="s">
        <v>1307</v>
      </c>
      <c r="C121" s="174" t="s">
        <v>1308</v>
      </c>
      <c r="D121" s="175" t="s">
        <v>1360</v>
      </c>
      <c r="E121" s="175" t="s">
        <v>1304</v>
      </c>
      <c r="F121" s="173" t="s">
        <v>1309</v>
      </c>
      <c r="G121" s="173" t="s">
        <v>1310</v>
      </c>
      <c r="H121" s="121" t="s">
        <v>2044</v>
      </c>
      <c r="I121" s="31" t="s">
        <v>2045</v>
      </c>
      <c r="J121" s="21" t="s">
        <v>2046</v>
      </c>
      <c r="K121" s="22" t="s">
        <v>2047</v>
      </c>
      <c r="L121" s="23" t="s">
        <v>2048</v>
      </c>
      <c r="M121" s="24" t="s">
        <v>2049</v>
      </c>
      <c r="N121" s="21" t="s">
        <v>2050</v>
      </c>
      <c r="O121" s="76" t="s">
        <v>2051</v>
      </c>
      <c r="P121" s="26"/>
      <c r="Q121" s="26"/>
      <c r="R121" s="76" t="s">
        <v>2052</v>
      </c>
      <c r="S121" s="34" t="s">
        <v>2053</v>
      </c>
      <c r="T121" s="41" t="s">
        <v>2043</v>
      </c>
      <c r="U121" s="30" t="s">
        <v>53</v>
      </c>
    </row>
    <row r="122" spans="1:21" ht="22.5" customHeight="1" x14ac:dyDescent="0.2">
      <c r="A122" s="172">
        <v>3106</v>
      </c>
      <c r="B122" s="181" t="s">
        <v>1311</v>
      </c>
      <c r="C122" s="174" t="s">
        <v>1312</v>
      </c>
      <c r="D122" s="175" t="s">
        <v>1360</v>
      </c>
      <c r="E122" s="175" t="s">
        <v>1304</v>
      </c>
      <c r="F122" s="173" t="s">
        <v>1313</v>
      </c>
      <c r="G122" s="173" t="s">
        <v>1314</v>
      </c>
      <c r="H122" s="121" t="s">
        <v>2054</v>
      </c>
      <c r="I122" s="31" t="s">
        <v>2055</v>
      </c>
      <c r="J122" s="21" t="s">
        <v>2056</v>
      </c>
      <c r="K122" s="22" t="s">
        <v>2057</v>
      </c>
      <c r="L122" s="23" t="s">
        <v>2058</v>
      </c>
      <c r="M122" s="24" t="s">
        <v>2059</v>
      </c>
      <c r="N122" s="21" t="s">
        <v>2060</v>
      </c>
      <c r="O122" s="76" t="s">
        <v>2061</v>
      </c>
      <c r="P122" s="63"/>
      <c r="Q122" s="63" t="s">
        <v>2063</v>
      </c>
      <c r="R122" s="76" t="s">
        <v>2064</v>
      </c>
      <c r="S122" s="34" t="s">
        <v>2065</v>
      </c>
      <c r="T122" s="41" t="s">
        <v>2043</v>
      </c>
      <c r="U122" s="30" t="s">
        <v>37</v>
      </c>
    </row>
    <row r="123" spans="1:21" ht="22.5" customHeight="1" x14ac:dyDescent="0.2">
      <c r="A123" s="172">
        <v>3108</v>
      </c>
      <c r="B123" s="181" t="s">
        <v>1315</v>
      </c>
      <c r="C123" s="174" t="s">
        <v>1316</v>
      </c>
      <c r="D123" s="175" t="s">
        <v>1360</v>
      </c>
      <c r="E123" s="175" t="s">
        <v>1304</v>
      </c>
      <c r="F123" s="173" t="s">
        <v>1317</v>
      </c>
      <c r="G123" s="173" t="s">
        <v>1318</v>
      </c>
      <c r="H123" s="121" t="s">
        <v>2066</v>
      </c>
      <c r="I123" s="31" t="s">
        <v>2067</v>
      </c>
      <c r="J123" s="21" t="s">
        <v>2068</v>
      </c>
      <c r="K123" s="22" t="s">
        <v>2069</v>
      </c>
      <c r="L123" s="23" t="s">
        <v>2070</v>
      </c>
      <c r="M123" s="24" t="s">
        <v>2071</v>
      </c>
      <c r="N123" s="21" t="s">
        <v>2072</v>
      </c>
      <c r="O123" s="76" t="s">
        <v>2073</v>
      </c>
      <c r="P123" s="63"/>
      <c r="Q123" s="63" t="s">
        <v>2074</v>
      </c>
      <c r="R123" s="76" t="s">
        <v>2075</v>
      </c>
      <c r="S123" s="34" t="s">
        <v>2076</v>
      </c>
      <c r="T123" s="41" t="s">
        <v>2043</v>
      </c>
      <c r="U123" s="30" t="s">
        <v>53</v>
      </c>
    </row>
    <row r="124" spans="1:21" ht="22.5" customHeight="1" x14ac:dyDescent="0.2">
      <c r="A124" s="172">
        <v>3104</v>
      </c>
      <c r="B124" s="181" t="s">
        <v>1320</v>
      </c>
      <c r="C124" s="174" t="s">
        <v>317</v>
      </c>
      <c r="D124" s="175" t="s">
        <v>1360</v>
      </c>
      <c r="E124" s="175" t="s">
        <v>1304</v>
      </c>
      <c r="F124" s="173" t="s">
        <v>1321</v>
      </c>
      <c r="G124" s="173" t="s">
        <v>1322</v>
      </c>
      <c r="H124" s="57"/>
      <c r="I124" s="20"/>
      <c r="J124" s="21" t="s">
        <v>2077</v>
      </c>
      <c r="K124" s="58"/>
      <c r="L124" s="23" t="s">
        <v>2078</v>
      </c>
      <c r="M124" s="24" t="s">
        <v>2079</v>
      </c>
      <c r="N124" s="39" t="str">
        <f>HYPERLINK("https://docs.google.com/spreadsheets/d/1v8fjqeHwGQdOjNSe9CagHDekNoNRSAQg600GUCgY8a0/edit#gid=1060184755","https://docs.google.com/spreadsheets/d/1v8fjqeHwGQdOjNSe9CagHDekNoNRSAQg600GUCgY8a0/edit#gid=1060184755")</f>
        <v>https://docs.google.com/spreadsheets/d/1v8fjqeHwGQdOjNSe9CagHDekNoNRSAQg600GUCgY8a0/edit#gid=1060184755</v>
      </c>
      <c r="O124" s="79"/>
      <c r="P124" s="63"/>
      <c r="Q124" s="64" t="s">
        <v>2080</v>
      </c>
      <c r="R124" s="76" t="s">
        <v>2081</v>
      </c>
      <c r="S124" s="34" t="s">
        <v>2082</v>
      </c>
      <c r="T124" s="41" t="s">
        <v>2043</v>
      </c>
      <c r="U124" s="30" t="s">
        <v>37</v>
      </c>
    </row>
    <row r="125" spans="1:21" ht="22.5" customHeight="1" x14ac:dyDescent="0.2">
      <c r="A125" s="172">
        <v>3105</v>
      </c>
      <c r="B125" s="181" t="s">
        <v>1323</v>
      </c>
      <c r="C125" s="174" t="s">
        <v>317</v>
      </c>
      <c r="D125" s="175" t="s">
        <v>1360</v>
      </c>
      <c r="E125" s="175" t="s">
        <v>1304</v>
      </c>
      <c r="F125" s="173" t="s">
        <v>1324</v>
      </c>
      <c r="G125" s="173" t="s">
        <v>1325</v>
      </c>
      <c r="H125" s="57"/>
      <c r="I125" s="20"/>
      <c r="J125" s="21" t="s">
        <v>2083</v>
      </c>
      <c r="K125" s="58"/>
      <c r="L125" s="23" t="s">
        <v>2084</v>
      </c>
      <c r="M125" s="24" t="s">
        <v>2085</v>
      </c>
      <c r="N125" s="39" t="str">
        <f>HYPERLINK("https://docs.google.com/spreadsheets/d/1_N24zByr0fC96uzYhkAdMRDcxlTNeeaAsYX279_4q88/edit#gid=1060184755","https://docs.google.com/spreadsheets/d/1_N24zByr0fC96uzYhkAdMRDcxlTNeeaAsYX279_4q88/edit#gid=1060184755")</f>
        <v>https://docs.google.com/spreadsheets/d/1_N24zByr0fC96uzYhkAdMRDcxlTNeeaAsYX279_4q88/edit#gid=1060184755</v>
      </c>
      <c r="O125" s="79"/>
      <c r="P125" s="63"/>
      <c r="Q125" s="64" t="s">
        <v>2086</v>
      </c>
      <c r="R125" s="76" t="s">
        <v>2087</v>
      </c>
      <c r="S125" s="34" t="s">
        <v>2088</v>
      </c>
      <c r="T125" s="41" t="s">
        <v>2043</v>
      </c>
      <c r="U125" s="30" t="s">
        <v>53</v>
      </c>
    </row>
    <row r="126" spans="1:21" ht="22.5" customHeight="1" x14ac:dyDescent="0.2">
      <c r="A126" s="172">
        <v>3103</v>
      </c>
      <c r="B126" s="181" t="s">
        <v>1327</v>
      </c>
      <c r="C126" s="174" t="s">
        <v>317</v>
      </c>
      <c r="D126" s="175" t="s">
        <v>1360</v>
      </c>
      <c r="E126" s="175" t="s">
        <v>1304</v>
      </c>
      <c r="F126" s="173" t="s">
        <v>1328</v>
      </c>
      <c r="G126" s="173" t="s">
        <v>1330</v>
      </c>
      <c r="H126" s="122"/>
      <c r="I126" s="123"/>
      <c r="J126" s="21" t="s">
        <v>2089</v>
      </c>
      <c r="K126" s="124"/>
      <c r="L126" s="23" t="s">
        <v>2090</v>
      </c>
      <c r="M126" s="24" t="s">
        <v>2091</v>
      </c>
      <c r="N126" s="21" t="s">
        <v>2092</v>
      </c>
      <c r="O126" s="79"/>
      <c r="P126" s="63"/>
      <c r="Q126" s="64" t="s">
        <v>2093</v>
      </c>
      <c r="R126" s="76" t="s">
        <v>2094</v>
      </c>
      <c r="S126" s="34" t="s">
        <v>2095</v>
      </c>
      <c r="T126" s="41" t="s">
        <v>560</v>
      </c>
      <c r="U126" s="30" t="s">
        <v>37</v>
      </c>
    </row>
    <row r="127" spans="1:21" ht="22.5" customHeight="1" x14ac:dyDescent="0.2">
      <c r="A127" s="172">
        <v>3107</v>
      </c>
      <c r="B127" s="181" t="s">
        <v>1331</v>
      </c>
      <c r="C127" s="174" t="s">
        <v>1332</v>
      </c>
      <c r="D127" s="175" t="s">
        <v>1360</v>
      </c>
      <c r="E127" s="175" t="s">
        <v>1304</v>
      </c>
      <c r="F127" s="173" t="s">
        <v>1051</v>
      </c>
      <c r="G127" s="173" t="s">
        <v>2096</v>
      </c>
      <c r="H127" s="121" t="s">
        <v>2097</v>
      </c>
      <c r="I127" s="31" t="s">
        <v>2098</v>
      </c>
      <c r="J127" s="21" t="s">
        <v>2099</v>
      </c>
      <c r="K127" s="22" t="s">
        <v>2100</v>
      </c>
      <c r="L127" s="65" t="s">
        <v>2101</v>
      </c>
      <c r="M127" s="24" t="s">
        <v>2102</v>
      </c>
      <c r="N127" s="21" t="s">
        <v>2103</v>
      </c>
      <c r="O127" s="76" t="s">
        <v>2104</v>
      </c>
      <c r="P127" s="63"/>
      <c r="Q127" s="63"/>
      <c r="R127" s="76" t="s">
        <v>2105</v>
      </c>
      <c r="S127" s="34" t="s">
        <v>2106</v>
      </c>
      <c r="T127" s="41" t="s">
        <v>2043</v>
      </c>
      <c r="U127" s="30" t="s">
        <v>53</v>
      </c>
    </row>
    <row r="128" spans="1:21" ht="22.5" customHeight="1" x14ac:dyDescent="0.2">
      <c r="A128" s="172">
        <v>3202</v>
      </c>
      <c r="B128" s="181" t="s">
        <v>1334</v>
      </c>
      <c r="C128" s="174" t="s">
        <v>1335</v>
      </c>
      <c r="D128" s="175" t="s">
        <v>1360</v>
      </c>
      <c r="E128" s="175" t="s">
        <v>1336</v>
      </c>
      <c r="F128" s="173" t="s">
        <v>1337</v>
      </c>
      <c r="G128" s="173" t="s">
        <v>225</v>
      </c>
      <c r="H128" s="121" t="s">
        <v>2107</v>
      </c>
      <c r="I128" s="31" t="s">
        <v>2108</v>
      </c>
      <c r="J128" s="47" t="s">
        <v>2109</v>
      </c>
      <c r="K128" s="125" t="s">
        <v>2110</v>
      </c>
      <c r="L128" s="49" t="s">
        <v>2111</v>
      </c>
      <c r="M128" s="50" t="s">
        <v>2112</v>
      </c>
      <c r="N128" s="47" t="s">
        <v>2113</v>
      </c>
      <c r="O128" s="74" t="s">
        <v>2114</v>
      </c>
      <c r="P128" s="126"/>
      <c r="Q128" s="126" t="s">
        <v>2115</v>
      </c>
      <c r="R128" s="74" t="s">
        <v>2116</v>
      </c>
      <c r="S128" s="34" t="s">
        <v>2117</v>
      </c>
      <c r="T128" s="41" t="s">
        <v>560</v>
      </c>
      <c r="U128" s="30" t="s">
        <v>37</v>
      </c>
    </row>
    <row r="129" spans="1:21" ht="22.5" customHeight="1" x14ac:dyDescent="0.2">
      <c r="A129" s="172">
        <v>3201</v>
      </c>
      <c r="B129" s="181" t="s">
        <v>1338</v>
      </c>
      <c r="C129" s="174" t="s">
        <v>1340</v>
      </c>
      <c r="D129" s="175" t="s">
        <v>1360</v>
      </c>
      <c r="E129" s="175" t="s">
        <v>1336</v>
      </c>
      <c r="F129" s="173" t="s">
        <v>1341</v>
      </c>
      <c r="G129" s="173" t="s">
        <v>1343</v>
      </c>
      <c r="H129" s="121" t="s">
        <v>2118</v>
      </c>
      <c r="I129" s="31" t="s">
        <v>2119</v>
      </c>
      <c r="J129" s="21" t="s">
        <v>2120</v>
      </c>
      <c r="K129" s="127" t="s">
        <v>2121</v>
      </c>
      <c r="L129" s="23" t="s">
        <v>2122</v>
      </c>
      <c r="M129" s="24" t="s">
        <v>2123</v>
      </c>
      <c r="N129" s="39" t="str">
        <f>HYPERLINK("https://docs.google.com/spreadsheets/d/1mgrIALKg0vDnQBFP2sFxgJY_bX-ri9FVUC4IkQ_9Tao/edit#gid=1060184755","https://docs.google.com/spreadsheets/d/1mgrIALKg0vDnQBFP2sFxgJY_bX-ri9FVUC4IkQ_9Tao/edit#gid=1060184755")</f>
        <v>https://docs.google.com/spreadsheets/d/1mgrIALKg0vDnQBFP2sFxgJY_bX-ri9FVUC4IkQ_9Tao/edit#gid=1060184755</v>
      </c>
      <c r="O129" s="76" t="s">
        <v>2124</v>
      </c>
      <c r="P129" s="63"/>
      <c r="Q129" s="63" t="s">
        <v>2125</v>
      </c>
      <c r="R129" s="76" t="s">
        <v>2126</v>
      </c>
      <c r="S129" s="34" t="s">
        <v>2127</v>
      </c>
      <c r="T129" s="41" t="s">
        <v>325</v>
      </c>
      <c r="U129" s="30" t="s">
        <v>53</v>
      </c>
    </row>
    <row r="130" spans="1:21" ht="22.5" customHeight="1" x14ac:dyDescent="0.2">
      <c r="A130" s="172">
        <v>3203</v>
      </c>
      <c r="B130" s="181" t="s">
        <v>1345</v>
      </c>
      <c r="C130" s="174" t="s">
        <v>1346</v>
      </c>
      <c r="D130" s="175" t="s">
        <v>1360</v>
      </c>
      <c r="E130" s="175" t="s">
        <v>1336</v>
      </c>
      <c r="F130" s="173" t="s">
        <v>855</v>
      </c>
      <c r="G130" s="173" t="s">
        <v>1347</v>
      </c>
      <c r="H130" s="121" t="s">
        <v>2128</v>
      </c>
      <c r="I130" s="31" t="s">
        <v>2129</v>
      </c>
      <c r="J130" s="21" t="s">
        <v>2130</v>
      </c>
      <c r="K130" s="127" t="s">
        <v>2131</v>
      </c>
      <c r="L130" s="23" t="s">
        <v>2132</v>
      </c>
      <c r="M130" s="24" t="s">
        <v>2133</v>
      </c>
      <c r="N130" s="21" t="s">
        <v>2134</v>
      </c>
      <c r="O130" s="76" t="s">
        <v>2135</v>
      </c>
      <c r="P130" s="63"/>
      <c r="Q130" s="63" t="s">
        <v>2136</v>
      </c>
      <c r="R130" s="76" t="s">
        <v>2137</v>
      </c>
      <c r="S130" s="34" t="s">
        <v>2138</v>
      </c>
      <c r="T130" s="41" t="s">
        <v>2043</v>
      </c>
      <c r="U130" s="30" t="s">
        <v>37</v>
      </c>
    </row>
    <row r="131" spans="1:21" ht="22.5" customHeight="1" x14ac:dyDescent="0.2">
      <c r="A131" s="172">
        <v>3204</v>
      </c>
      <c r="B131" s="181" t="s">
        <v>1349</v>
      </c>
      <c r="C131" s="174" t="s">
        <v>1350</v>
      </c>
      <c r="D131" s="175" t="s">
        <v>1360</v>
      </c>
      <c r="E131" s="175" t="s">
        <v>1336</v>
      </c>
      <c r="F131" s="173" t="s">
        <v>1352</v>
      </c>
      <c r="G131" s="173" t="s">
        <v>228</v>
      </c>
      <c r="H131" s="121" t="s">
        <v>2139</v>
      </c>
      <c r="I131" s="31" t="s">
        <v>2140</v>
      </c>
      <c r="J131" s="21" t="s">
        <v>2141</v>
      </c>
      <c r="K131" s="127" t="s">
        <v>2142</v>
      </c>
      <c r="L131" s="23" t="s">
        <v>2143</v>
      </c>
      <c r="M131" s="24" t="s">
        <v>2144</v>
      </c>
      <c r="N131" s="21" t="s">
        <v>2145</v>
      </c>
      <c r="O131" s="76" t="s">
        <v>2146</v>
      </c>
      <c r="P131" s="26"/>
      <c r="Q131" s="26"/>
      <c r="R131" s="76" t="s">
        <v>2147</v>
      </c>
      <c r="S131" s="34" t="s">
        <v>2148</v>
      </c>
      <c r="T131" s="41" t="s">
        <v>2043</v>
      </c>
      <c r="U131" s="30" t="s">
        <v>53</v>
      </c>
    </row>
    <row r="132" spans="1:21" ht="22.5" customHeight="1" x14ac:dyDescent="0.2">
      <c r="A132" s="172">
        <v>3205</v>
      </c>
      <c r="B132" s="181" t="s">
        <v>1354</v>
      </c>
      <c r="C132" s="174" t="s">
        <v>1355</v>
      </c>
      <c r="D132" s="175" t="s">
        <v>1360</v>
      </c>
      <c r="E132" s="175" t="s">
        <v>1336</v>
      </c>
      <c r="F132" s="173" t="s">
        <v>1356</v>
      </c>
      <c r="G132" s="173" t="s">
        <v>1357</v>
      </c>
      <c r="H132" s="77" t="s">
        <v>2149</v>
      </c>
      <c r="I132" s="31" t="s">
        <v>2150</v>
      </c>
      <c r="J132" s="21" t="s">
        <v>2151</v>
      </c>
      <c r="K132" s="127" t="s">
        <v>2152</v>
      </c>
      <c r="L132" s="65" t="s">
        <v>2153</v>
      </c>
      <c r="M132" s="24" t="s">
        <v>2154</v>
      </c>
      <c r="N132" s="44" t="str">
        <f>HYPERLINK("https://docs.google.com/spreadsheets/d/1pIsaqB9u6mF2M_6RA-3lVR0PekjNKIFae_ynDVkTcI8/edit#gid=1060184755","https://docs.google.com/spreadsheets/d/1pIsaqB9u6mF2M_6RA-3lVR0PekjNKIFae_ynDVkTcI8/edit#gid=1060184755")</f>
        <v>https://docs.google.com/spreadsheets/d/1pIsaqB9u6mF2M_6RA-3lVR0PekjNKIFae_ynDVkTcI8/edit#gid=1060184755</v>
      </c>
      <c r="O132" s="76" t="s">
        <v>2155</v>
      </c>
      <c r="P132" s="26"/>
      <c r="Q132" s="26" t="s">
        <v>2156</v>
      </c>
      <c r="R132" s="76" t="s">
        <v>2157</v>
      </c>
      <c r="S132" s="34" t="s">
        <v>2158</v>
      </c>
      <c r="T132" s="41" t="s">
        <v>2043</v>
      </c>
      <c r="U132" s="30" t="s">
        <v>37</v>
      </c>
    </row>
    <row r="133" spans="1:21" ht="22.5" customHeight="1" x14ac:dyDescent="0.2">
      <c r="A133" s="172">
        <v>3301</v>
      </c>
      <c r="B133" s="181" t="s">
        <v>1358</v>
      </c>
      <c r="C133" s="174" t="s">
        <v>1359</v>
      </c>
      <c r="D133" s="175" t="s">
        <v>1360</v>
      </c>
      <c r="E133" s="175" t="s">
        <v>1361</v>
      </c>
      <c r="F133" s="173" t="s">
        <v>1362</v>
      </c>
      <c r="G133" s="173" t="s">
        <v>229</v>
      </c>
      <c r="H133" s="121" t="s">
        <v>2159</v>
      </c>
      <c r="I133" s="31" t="s">
        <v>2160</v>
      </c>
      <c r="J133" s="47" t="s">
        <v>2161</v>
      </c>
      <c r="K133" s="125" t="s">
        <v>2162</v>
      </c>
      <c r="L133" s="23" t="s">
        <v>2163</v>
      </c>
      <c r="M133" s="50" t="s">
        <v>2164</v>
      </c>
      <c r="N133" s="47" t="s">
        <v>2165</v>
      </c>
      <c r="O133" s="128"/>
      <c r="P133" s="75"/>
      <c r="Q133" s="75" t="s">
        <v>2166</v>
      </c>
      <c r="R133" s="74" t="s">
        <v>2167</v>
      </c>
      <c r="S133" s="34" t="s">
        <v>2168</v>
      </c>
      <c r="T133" s="41" t="s">
        <v>2043</v>
      </c>
      <c r="U133" s="30" t="s">
        <v>53</v>
      </c>
    </row>
    <row r="134" spans="1:21" ht="22.5" customHeight="1" x14ac:dyDescent="0.2">
      <c r="A134" s="172">
        <v>3302</v>
      </c>
      <c r="B134" s="181" t="s">
        <v>1366</v>
      </c>
      <c r="C134" s="174" t="s">
        <v>1368</v>
      </c>
      <c r="D134" s="175" t="s">
        <v>1360</v>
      </c>
      <c r="E134" s="175" t="s">
        <v>1361</v>
      </c>
      <c r="F134" s="173" t="s">
        <v>882</v>
      </c>
      <c r="G134" s="173" t="s">
        <v>1370</v>
      </c>
      <c r="H134" s="121" t="s">
        <v>2169</v>
      </c>
      <c r="I134" s="31" t="s">
        <v>2170</v>
      </c>
      <c r="J134" s="21" t="s">
        <v>2171</v>
      </c>
      <c r="K134" s="127" t="s">
        <v>2172</v>
      </c>
      <c r="L134" s="23" t="s">
        <v>2173</v>
      </c>
      <c r="M134" s="24" t="s">
        <v>2174</v>
      </c>
      <c r="N134" s="21" t="s">
        <v>2175</v>
      </c>
      <c r="O134" s="79"/>
      <c r="P134" s="63"/>
      <c r="Q134" s="63"/>
      <c r="R134" s="76" t="s">
        <v>2176</v>
      </c>
      <c r="S134" s="34" t="s">
        <v>2177</v>
      </c>
      <c r="T134" s="41" t="s">
        <v>560</v>
      </c>
      <c r="U134" s="30" t="s">
        <v>37</v>
      </c>
    </row>
    <row r="135" spans="1:21" ht="22.5" customHeight="1" x14ac:dyDescent="0.2">
      <c r="A135" s="172">
        <v>3303</v>
      </c>
      <c r="B135" s="181" t="s">
        <v>1376</v>
      </c>
      <c r="C135" s="174" t="s">
        <v>1378</v>
      </c>
      <c r="D135" s="175" t="s">
        <v>1360</v>
      </c>
      <c r="E135" s="175" t="s">
        <v>1361</v>
      </c>
      <c r="F135" s="173" t="s">
        <v>1380</v>
      </c>
      <c r="G135" s="173" t="s">
        <v>1381</v>
      </c>
      <c r="H135" s="121" t="s">
        <v>2178</v>
      </c>
      <c r="I135" s="31" t="s">
        <v>2179</v>
      </c>
      <c r="J135" s="21" t="s">
        <v>2180</v>
      </c>
      <c r="K135" s="127" t="s">
        <v>2181</v>
      </c>
      <c r="L135" s="23" t="s">
        <v>2182</v>
      </c>
      <c r="M135" s="24" t="s">
        <v>2183</v>
      </c>
      <c r="N135" s="21" t="s">
        <v>2184</v>
      </c>
      <c r="O135" s="79"/>
      <c r="P135" s="63"/>
      <c r="Q135" s="63"/>
      <c r="R135" s="76" t="s">
        <v>2185</v>
      </c>
      <c r="S135" s="34" t="s">
        <v>2186</v>
      </c>
      <c r="T135" s="41" t="s">
        <v>2043</v>
      </c>
      <c r="U135" s="30" t="s">
        <v>53</v>
      </c>
    </row>
    <row r="136" spans="1:21" ht="22.5" customHeight="1" x14ac:dyDescent="0.2">
      <c r="A136" s="172">
        <v>3304</v>
      </c>
      <c r="B136" s="181" t="s">
        <v>1385</v>
      </c>
      <c r="C136" s="174" t="s">
        <v>1386</v>
      </c>
      <c r="D136" s="175" t="s">
        <v>1360</v>
      </c>
      <c r="E136" s="175" t="s">
        <v>1361</v>
      </c>
      <c r="F136" s="173" t="s">
        <v>1388</v>
      </c>
      <c r="G136" s="173" t="s">
        <v>1390</v>
      </c>
      <c r="H136" s="121" t="s">
        <v>2187</v>
      </c>
      <c r="I136" s="31" t="s">
        <v>2188</v>
      </c>
      <c r="J136" s="21" t="s">
        <v>2189</v>
      </c>
      <c r="K136" s="127" t="s">
        <v>2190</v>
      </c>
      <c r="L136" s="23" t="s">
        <v>2191</v>
      </c>
      <c r="M136" s="24" t="s">
        <v>2192</v>
      </c>
      <c r="N136" s="21" t="s">
        <v>2193</v>
      </c>
      <c r="O136" s="79"/>
      <c r="P136" s="63"/>
      <c r="Q136" s="64" t="s">
        <v>2194</v>
      </c>
      <c r="R136" s="76" t="s">
        <v>2195</v>
      </c>
      <c r="S136" s="34" t="s">
        <v>2196</v>
      </c>
      <c r="T136" s="41" t="s">
        <v>560</v>
      </c>
      <c r="U136" s="30" t="s">
        <v>37</v>
      </c>
    </row>
    <row r="137" spans="1:21" ht="22.5" customHeight="1" x14ac:dyDescent="0.2">
      <c r="A137" s="172">
        <v>3305</v>
      </c>
      <c r="B137" s="181" t="s">
        <v>1392</v>
      </c>
      <c r="C137" s="174" t="s">
        <v>1393</v>
      </c>
      <c r="D137" s="175" t="s">
        <v>1360</v>
      </c>
      <c r="E137" s="175" t="s">
        <v>1361</v>
      </c>
      <c r="F137" s="173" t="s">
        <v>1394</v>
      </c>
      <c r="G137" s="173" t="s">
        <v>1395</v>
      </c>
      <c r="H137" s="121" t="s">
        <v>2197</v>
      </c>
      <c r="I137" s="31" t="s">
        <v>2198</v>
      </c>
      <c r="J137" s="21" t="s">
        <v>2199</v>
      </c>
      <c r="K137" s="87" t="s">
        <v>2200</v>
      </c>
      <c r="L137" s="23" t="s">
        <v>2201</v>
      </c>
      <c r="M137" s="24" t="s">
        <v>2202</v>
      </c>
      <c r="N137" s="21" t="s">
        <v>2203</v>
      </c>
      <c r="O137" s="79"/>
      <c r="P137" s="63"/>
      <c r="Q137" s="63"/>
      <c r="R137" s="76" t="s">
        <v>2204</v>
      </c>
      <c r="S137" s="34" t="s">
        <v>2205</v>
      </c>
      <c r="T137" s="41" t="s">
        <v>560</v>
      </c>
      <c r="U137" s="30" t="s">
        <v>53</v>
      </c>
    </row>
    <row r="138" spans="1:21" ht="22.5" customHeight="1" x14ac:dyDescent="0.2">
      <c r="A138" s="172">
        <v>3306</v>
      </c>
      <c r="B138" s="181" t="s">
        <v>1397</v>
      </c>
      <c r="C138" s="174" t="s">
        <v>1398</v>
      </c>
      <c r="D138" s="175" t="s">
        <v>1360</v>
      </c>
      <c r="E138" s="175" t="s">
        <v>1361</v>
      </c>
      <c r="F138" s="173" t="s">
        <v>1400</v>
      </c>
      <c r="G138" s="173" t="s">
        <v>1401</v>
      </c>
      <c r="H138" s="121" t="s">
        <v>2206</v>
      </c>
      <c r="I138" s="31" t="s">
        <v>2207</v>
      </c>
      <c r="J138" s="21" t="s">
        <v>2208</v>
      </c>
      <c r="K138" s="108" t="s">
        <v>2209</v>
      </c>
      <c r="L138" s="23" t="s">
        <v>2210</v>
      </c>
      <c r="M138" s="24" t="s">
        <v>2211</v>
      </c>
      <c r="N138" s="21" t="s">
        <v>2212</v>
      </c>
      <c r="O138" s="79"/>
      <c r="P138" s="63"/>
      <c r="Q138" s="63" t="s">
        <v>2213</v>
      </c>
      <c r="R138" s="76" t="s">
        <v>2214</v>
      </c>
      <c r="S138" s="34" t="s">
        <v>2215</v>
      </c>
      <c r="T138" s="41" t="s">
        <v>2043</v>
      </c>
      <c r="U138" s="30" t="s">
        <v>37</v>
      </c>
    </row>
    <row r="139" spans="1:21" ht="22.5" customHeight="1" x14ac:dyDescent="0.2">
      <c r="A139" s="172">
        <v>3401</v>
      </c>
      <c r="B139" s="181" t="s">
        <v>1405</v>
      </c>
      <c r="C139" s="174" t="s">
        <v>1406</v>
      </c>
      <c r="D139" s="175" t="s">
        <v>1360</v>
      </c>
      <c r="E139" s="175" t="s">
        <v>1408</v>
      </c>
      <c r="F139" s="173" t="s">
        <v>1409</v>
      </c>
      <c r="G139" s="183" t="s">
        <v>1410</v>
      </c>
      <c r="H139" s="121" t="s">
        <v>2216</v>
      </c>
      <c r="I139" s="31" t="s">
        <v>2217</v>
      </c>
      <c r="J139" s="47" t="s">
        <v>2218</v>
      </c>
      <c r="K139" s="125" t="s">
        <v>2219</v>
      </c>
      <c r="L139" s="49" t="s">
        <v>2220</v>
      </c>
      <c r="M139" s="50" t="s">
        <v>2221</v>
      </c>
      <c r="N139" s="47" t="s">
        <v>2222</v>
      </c>
      <c r="O139" s="128"/>
      <c r="P139" s="126"/>
      <c r="Q139" s="126"/>
      <c r="R139" s="74" t="s">
        <v>2223</v>
      </c>
      <c r="S139" s="34" t="s">
        <v>2224</v>
      </c>
      <c r="T139" s="41" t="s">
        <v>2043</v>
      </c>
      <c r="U139" s="30" t="s">
        <v>53</v>
      </c>
    </row>
    <row r="140" spans="1:21" ht="22.5" customHeight="1" x14ac:dyDescent="0.2">
      <c r="A140" s="172">
        <v>3402</v>
      </c>
      <c r="B140" s="181" t="s">
        <v>1413</v>
      </c>
      <c r="C140" s="174" t="s">
        <v>1415</v>
      </c>
      <c r="D140" s="175" t="s">
        <v>1360</v>
      </c>
      <c r="E140" s="175" t="s">
        <v>1408</v>
      </c>
      <c r="F140" s="173" t="s">
        <v>1177</v>
      </c>
      <c r="G140" s="173" t="s">
        <v>1416</v>
      </c>
      <c r="H140" s="121" t="s">
        <v>2225</v>
      </c>
      <c r="I140" s="31" t="s">
        <v>2226</v>
      </c>
      <c r="J140" s="21" t="s">
        <v>2227</v>
      </c>
      <c r="K140" s="129" t="s">
        <v>2228</v>
      </c>
      <c r="L140" s="23" t="s">
        <v>2229</v>
      </c>
      <c r="M140" s="24" t="s">
        <v>2230</v>
      </c>
      <c r="N140" s="21" t="s">
        <v>2231</v>
      </c>
      <c r="O140" s="79"/>
      <c r="P140" s="63"/>
      <c r="Q140" s="63"/>
      <c r="R140" s="76" t="s">
        <v>2232</v>
      </c>
      <c r="S140" s="34" t="s">
        <v>2233</v>
      </c>
      <c r="T140" s="41" t="s">
        <v>2043</v>
      </c>
      <c r="U140" s="30" t="s">
        <v>37</v>
      </c>
    </row>
    <row r="141" spans="1:21" ht="22.5" customHeight="1" x14ac:dyDescent="0.2">
      <c r="A141" s="172">
        <v>3412</v>
      </c>
      <c r="B141" s="181" t="s">
        <v>1420</v>
      </c>
      <c r="C141" s="174" t="s">
        <v>1422</v>
      </c>
      <c r="D141" s="175" t="s">
        <v>1360</v>
      </c>
      <c r="E141" s="175" t="s">
        <v>1408</v>
      </c>
      <c r="F141" s="173" t="s">
        <v>1423</v>
      </c>
      <c r="G141" s="173" t="s">
        <v>1425</v>
      </c>
      <c r="H141" s="121" t="s">
        <v>2234</v>
      </c>
      <c r="I141" s="31" t="s">
        <v>2235</v>
      </c>
      <c r="J141" s="21" t="s">
        <v>2236</v>
      </c>
      <c r="K141" s="127" t="s">
        <v>2237</v>
      </c>
      <c r="L141" s="23" t="s">
        <v>2238</v>
      </c>
      <c r="M141" s="24" t="s">
        <v>2239</v>
      </c>
      <c r="N141" s="21" t="s">
        <v>2240</v>
      </c>
      <c r="O141" s="79"/>
      <c r="P141" s="63"/>
      <c r="Q141" s="63"/>
      <c r="R141" s="76" t="s">
        <v>2241</v>
      </c>
      <c r="S141" s="34" t="s">
        <v>2242</v>
      </c>
      <c r="T141" s="41" t="s">
        <v>2043</v>
      </c>
      <c r="U141" s="30" t="s">
        <v>53</v>
      </c>
    </row>
    <row r="142" spans="1:21" ht="22.5" customHeight="1" x14ac:dyDescent="0.2">
      <c r="A142" s="172">
        <v>3403</v>
      </c>
      <c r="B142" s="181" t="s">
        <v>1427</v>
      </c>
      <c r="C142" s="174" t="s">
        <v>1428</v>
      </c>
      <c r="D142" s="175" t="s">
        <v>1360</v>
      </c>
      <c r="E142" s="175" t="s">
        <v>1408</v>
      </c>
      <c r="F142" s="173" t="s">
        <v>1429</v>
      </c>
      <c r="G142" s="173" t="s">
        <v>1430</v>
      </c>
      <c r="H142" s="121" t="s">
        <v>2243</v>
      </c>
      <c r="I142" s="31" t="s">
        <v>2244</v>
      </c>
      <c r="J142" s="69" t="s">
        <v>2245</v>
      </c>
      <c r="K142" s="22" t="s">
        <v>2246</v>
      </c>
      <c r="L142" s="23" t="s">
        <v>2247</v>
      </c>
      <c r="M142" s="24" t="s">
        <v>2248</v>
      </c>
      <c r="N142" s="39" t="str">
        <f>HYPERLINK("https://docs.google.com/spreadsheets/d/1lQ0ufjmI33luJ0jhd7JDyEosQCZZqqJA85mzefZw8wU/edit#gid=1575980847","https://docs.google.com/spreadsheets/d/1lQ0ufjmI33luJ0jhd7JDyEosQCZZqqJA85mzefZw8wU/edit#gid=1575980847")</f>
        <v>https://docs.google.com/spreadsheets/d/1lQ0ufjmI33luJ0jhd7JDyEosQCZZqqJA85mzefZw8wU/edit#gid=1575980847</v>
      </c>
      <c r="O142" s="130"/>
      <c r="P142" s="63"/>
      <c r="Q142" s="63" t="s">
        <v>2249</v>
      </c>
      <c r="R142" s="80" t="s">
        <v>2250</v>
      </c>
      <c r="S142" s="34" t="s">
        <v>2251</v>
      </c>
      <c r="T142" s="41" t="s">
        <v>2043</v>
      </c>
      <c r="U142" s="30" t="s">
        <v>37</v>
      </c>
    </row>
    <row r="143" spans="1:21" ht="22.5" customHeight="1" x14ac:dyDescent="0.2">
      <c r="A143" s="172">
        <v>3404</v>
      </c>
      <c r="B143" s="181" t="s">
        <v>1431</v>
      </c>
      <c r="C143" s="174" t="s">
        <v>1432</v>
      </c>
      <c r="D143" s="175" t="s">
        <v>1360</v>
      </c>
      <c r="E143" s="175" t="s">
        <v>1408</v>
      </c>
      <c r="F143" s="173" t="s">
        <v>1433</v>
      </c>
      <c r="G143" s="173" t="s">
        <v>1434</v>
      </c>
      <c r="H143" s="121" t="s">
        <v>2253</v>
      </c>
      <c r="I143" s="31" t="s">
        <v>2254</v>
      </c>
      <c r="J143" s="21" t="s">
        <v>2255</v>
      </c>
      <c r="K143" s="127" t="s">
        <v>2256</v>
      </c>
      <c r="L143" s="23" t="s">
        <v>2257</v>
      </c>
      <c r="M143" s="24" t="s">
        <v>2258</v>
      </c>
      <c r="N143" s="39" t="str">
        <f>HYPERLINK("https://docs.google.com/spreadsheets/d/1E4PoD7uePdowYnamwcyDsEKVMepwMPn6LGFUcAv-E0A/edit#gid=1060184755","https://docs.google.com/spreadsheets/d/1E4PoD7uePdowYnamwcyDsEKVMepwMPn6LGFUcAv-E0A/edit#gid=1060184755")</f>
        <v>https://docs.google.com/spreadsheets/d/1E4PoD7uePdowYnamwcyDsEKVMepwMPn6LGFUcAv-E0A/edit#gid=1060184755</v>
      </c>
      <c r="O143" s="79"/>
      <c r="P143" s="63"/>
      <c r="Q143" s="63" t="s">
        <v>2259</v>
      </c>
      <c r="R143" s="76" t="s">
        <v>2260</v>
      </c>
      <c r="S143" s="34" t="s">
        <v>2261</v>
      </c>
      <c r="T143" s="41" t="s">
        <v>2043</v>
      </c>
      <c r="U143" s="30" t="s">
        <v>53</v>
      </c>
    </row>
    <row r="144" spans="1:21" ht="22.5" customHeight="1" x14ac:dyDescent="0.2">
      <c r="A144" s="172">
        <v>3405</v>
      </c>
      <c r="B144" s="181" t="s">
        <v>1437</v>
      </c>
      <c r="C144" s="174" t="s">
        <v>1438</v>
      </c>
      <c r="D144" s="175" t="s">
        <v>1360</v>
      </c>
      <c r="E144" s="175" t="s">
        <v>1408</v>
      </c>
      <c r="F144" s="173" t="s">
        <v>1439</v>
      </c>
      <c r="G144" s="173" t="s">
        <v>234</v>
      </c>
      <c r="H144" s="121" t="s">
        <v>2262</v>
      </c>
      <c r="I144" s="31" t="s">
        <v>2263</v>
      </c>
      <c r="J144" s="21" t="s">
        <v>2264</v>
      </c>
      <c r="K144" s="127" t="s">
        <v>2265</v>
      </c>
      <c r="L144" s="23" t="s">
        <v>2266</v>
      </c>
      <c r="M144" s="24" t="s">
        <v>2267</v>
      </c>
      <c r="N144" s="39" t="str">
        <f>HYPERLINK("https://docs.google.com/spreadsheets/d/1XtWjkjTq8xS6as8ghy8XzsS_fUvSiRwdkSLJIVCFPto/edit#gid=1060184755","https://docs.google.com/spreadsheets/d/1XtWjkjTq8xS6as8ghy8XzsS_fUvSiRwdkSLJIVCFPto/edit#gid=1060184755")</f>
        <v>https://docs.google.com/spreadsheets/d/1XtWjkjTq8xS6as8ghy8XzsS_fUvSiRwdkSLJIVCFPto/edit#gid=1060184755</v>
      </c>
      <c r="O144" s="79"/>
      <c r="P144" s="63"/>
      <c r="Q144" s="63" t="s">
        <v>2268</v>
      </c>
      <c r="R144" s="76" t="s">
        <v>2269</v>
      </c>
      <c r="S144" s="34" t="s">
        <v>2270</v>
      </c>
      <c r="T144" s="41" t="s">
        <v>2043</v>
      </c>
      <c r="U144" s="30" t="s">
        <v>37</v>
      </c>
    </row>
    <row r="145" spans="1:21" ht="22.5" customHeight="1" x14ac:dyDescent="0.2">
      <c r="A145" s="172">
        <v>3406</v>
      </c>
      <c r="B145" s="181" t="s">
        <v>1442</v>
      </c>
      <c r="C145" s="174" t="s">
        <v>1444</v>
      </c>
      <c r="D145" s="175" t="s">
        <v>1360</v>
      </c>
      <c r="E145" s="175" t="s">
        <v>1408</v>
      </c>
      <c r="F145" s="173" t="s">
        <v>1446</v>
      </c>
      <c r="G145" s="173" t="s">
        <v>1447</v>
      </c>
      <c r="H145" s="121" t="s">
        <v>2271</v>
      </c>
      <c r="I145" s="31" t="s">
        <v>2272</v>
      </c>
      <c r="J145" s="21" t="s">
        <v>2273</v>
      </c>
      <c r="K145" s="127" t="s">
        <v>2274</v>
      </c>
      <c r="L145" s="23" t="s">
        <v>2275</v>
      </c>
      <c r="M145" s="24" t="s">
        <v>2276</v>
      </c>
      <c r="N145" s="39" t="str">
        <f>HYPERLINK("https://docs.google.com/spreadsheets/d/1HmUggAraXGtxpXuDCyswad_JrLPxIuqJPmsoh_sHX7o/edit#gid=1060184755","https://docs.google.com/spreadsheets/d/1HmUggAraXGtxpXuDCyswad_JrLPxIuqJPmsoh_sHX7o/edit#gid=1060184755")</f>
        <v>https://docs.google.com/spreadsheets/d/1HmUggAraXGtxpXuDCyswad_JrLPxIuqJPmsoh_sHX7o/edit#gid=1060184755</v>
      </c>
      <c r="O145" s="79"/>
      <c r="P145" s="63"/>
      <c r="Q145" s="63" t="s">
        <v>2277</v>
      </c>
      <c r="R145" s="76" t="s">
        <v>2278</v>
      </c>
      <c r="S145" s="34" t="s">
        <v>2279</v>
      </c>
      <c r="T145" s="41" t="s">
        <v>2043</v>
      </c>
      <c r="U145" s="30" t="s">
        <v>53</v>
      </c>
    </row>
    <row r="146" spans="1:21" ht="22.5" customHeight="1" x14ac:dyDescent="0.2">
      <c r="A146" s="172">
        <v>3407</v>
      </c>
      <c r="B146" s="181" t="s">
        <v>1448</v>
      </c>
      <c r="C146" s="174" t="s">
        <v>1449</v>
      </c>
      <c r="D146" s="175" t="s">
        <v>1360</v>
      </c>
      <c r="E146" s="175" t="s">
        <v>1408</v>
      </c>
      <c r="F146" s="173" t="s">
        <v>1450</v>
      </c>
      <c r="G146" s="173" t="s">
        <v>1452</v>
      </c>
      <c r="H146" s="121" t="s">
        <v>2280</v>
      </c>
      <c r="I146" s="31" t="s">
        <v>2281</v>
      </c>
      <c r="J146" s="21" t="s">
        <v>2282</v>
      </c>
      <c r="K146" s="22" t="s">
        <v>2283</v>
      </c>
      <c r="L146" s="23" t="s">
        <v>2284</v>
      </c>
      <c r="M146" s="24" t="s">
        <v>2285</v>
      </c>
      <c r="N146" s="39" t="str">
        <f>HYPERLINK("https://docs.google.com/spreadsheets/d/1fJflbxt90yxOWcUsXOwn1C8iwRvUsEK8ohK2h7Gi4Z8/edit#gid=1060184755","https://docs.google.com/spreadsheets/d/1fJflbxt90yxOWcUsXOwn1C8iwRvUsEK8ohK2h7Gi4Z8/edit#gid=1060184755")</f>
        <v>https://docs.google.com/spreadsheets/d/1fJflbxt90yxOWcUsXOwn1C8iwRvUsEK8ohK2h7Gi4Z8/edit#gid=1060184755</v>
      </c>
      <c r="O146" s="79"/>
      <c r="P146" s="63"/>
      <c r="Q146" s="63"/>
      <c r="R146" s="76" t="s">
        <v>2286</v>
      </c>
      <c r="S146" s="34" t="s">
        <v>2287</v>
      </c>
      <c r="T146" s="41" t="s">
        <v>2043</v>
      </c>
      <c r="U146" s="30" t="s">
        <v>37</v>
      </c>
    </row>
    <row r="147" spans="1:21" ht="22.5" customHeight="1" x14ac:dyDescent="0.2">
      <c r="A147" s="172">
        <v>3408</v>
      </c>
      <c r="B147" s="181" t="s">
        <v>1454</v>
      </c>
      <c r="C147" s="174" t="s">
        <v>1455</v>
      </c>
      <c r="D147" s="175" t="s">
        <v>1360</v>
      </c>
      <c r="E147" s="175" t="s">
        <v>1408</v>
      </c>
      <c r="F147" s="173" t="s">
        <v>1456</v>
      </c>
      <c r="G147" s="173" t="s">
        <v>1457</v>
      </c>
      <c r="H147" s="121" t="s">
        <v>2288</v>
      </c>
      <c r="I147" s="31" t="s">
        <v>2289</v>
      </c>
      <c r="J147" s="21" t="s">
        <v>2290</v>
      </c>
      <c r="K147" s="127" t="s">
        <v>2291</v>
      </c>
      <c r="L147" s="23" t="s">
        <v>2292</v>
      </c>
      <c r="M147" s="24" t="s">
        <v>2293</v>
      </c>
      <c r="N147" s="21" t="s">
        <v>2294</v>
      </c>
      <c r="O147" s="79"/>
      <c r="P147" s="63"/>
      <c r="Q147" s="63" t="s">
        <v>2295</v>
      </c>
      <c r="R147" s="76" t="s">
        <v>2296</v>
      </c>
      <c r="S147" s="34" t="s">
        <v>2297</v>
      </c>
      <c r="T147" s="111" t="s">
        <v>2298</v>
      </c>
      <c r="U147" s="30" t="s">
        <v>53</v>
      </c>
    </row>
    <row r="148" spans="1:21" ht="22.5" customHeight="1" x14ac:dyDescent="0.2">
      <c r="A148" s="172">
        <v>3410</v>
      </c>
      <c r="B148" s="181" t="s">
        <v>1459</v>
      </c>
      <c r="C148" s="174" t="s">
        <v>1460</v>
      </c>
      <c r="D148" s="175" t="s">
        <v>1360</v>
      </c>
      <c r="E148" s="175" t="s">
        <v>1408</v>
      </c>
      <c r="F148" s="173" t="s">
        <v>1462</v>
      </c>
      <c r="G148" s="173" t="s">
        <v>1464</v>
      </c>
      <c r="H148" s="121" t="s">
        <v>2299</v>
      </c>
      <c r="I148" s="31" t="s">
        <v>2300</v>
      </c>
      <c r="J148" s="21" t="s">
        <v>2301</v>
      </c>
      <c r="K148" s="22" t="s">
        <v>2302</v>
      </c>
      <c r="L148" s="23" t="s">
        <v>2303</v>
      </c>
      <c r="M148" s="24" t="s">
        <v>2304</v>
      </c>
      <c r="N148" s="21" t="s">
        <v>2305</v>
      </c>
      <c r="O148" s="79"/>
      <c r="P148" s="63"/>
      <c r="Q148" s="63" t="s">
        <v>2306</v>
      </c>
      <c r="R148" s="76" t="s">
        <v>2307</v>
      </c>
      <c r="S148" s="34" t="s">
        <v>2308</v>
      </c>
      <c r="T148" s="41" t="s">
        <v>2043</v>
      </c>
      <c r="U148" s="30" t="s">
        <v>37</v>
      </c>
    </row>
    <row r="149" spans="1:21" ht="22.5" customHeight="1" x14ac:dyDescent="0.2">
      <c r="A149" s="172">
        <v>3411</v>
      </c>
      <c r="B149" s="181" t="s">
        <v>1465</v>
      </c>
      <c r="C149" s="174" t="s">
        <v>1466</v>
      </c>
      <c r="D149" s="175" t="s">
        <v>1360</v>
      </c>
      <c r="E149" s="175" t="s">
        <v>1408</v>
      </c>
      <c r="F149" s="173" t="s">
        <v>1467</v>
      </c>
      <c r="G149" s="173" t="s">
        <v>1468</v>
      </c>
      <c r="H149" s="121" t="s">
        <v>2309</v>
      </c>
      <c r="I149" s="31" t="s">
        <v>2310</v>
      </c>
      <c r="J149" s="21" t="s">
        <v>2311</v>
      </c>
      <c r="K149" s="127" t="s">
        <v>2312</v>
      </c>
      <c r="L149" s="23" t="s">
        <v>2313</v>
      </c>
      <c r="M149" s="24" t="s">
        <v>2314</v>
      </c>
      <c r="N149" s="21" t="s">
        <v>2315</v>
      </c>
      <c r="O149" s="79"/>
      <c r="P149" s="63"/>
      <c r="Q149" s="63" t="s">
        <v>2316</v>
      </c>
      <c r="R149" s="76" t="s">
        <v>2317</v>
      </c>
      <c r="S149" s="34" t="s">
        <v>2318</v>
      </c>
      <c r="T149" s="41" t="s">
        <v>325</v>
      </c>
      <c r="U149" s="30" t="s">
        <v>53</v>
      </c>
    </row>
    <row r="150" spans="1:21" ht="22.5" customHeight="1" x14ac:dyDescent="0.2">
      <c r="A150" s="172">
        <v>3409</v>
      </c>
      <c r="B150" s="181" t="s">
        <v>1472</v>
      </c>
      <c r="C150" s="174" t="s">
        <v>1474</v>
      </c>
      <c r="D150" s="175" t="s">
        <v>1360</v>
      </c>
      <c r="E150" s="175" t="s">
        <v>1408</v>
      </c>
      <c r="F150" s="173" t="s">
        <v>1253</v>
      </c>
      <c r="G150" s="173" t="s">
        <v>1476</v>
      </c>
      <c r="H150" s="121" t="s">
        <v>2319</v>
      </c>
      <c r="I150" s="31" t="s">
        <v>2320</v>
      </c>
      <c r="J150" s="21" t="s">
        <v>2321</v>
      </c>
      <c r="K150" s="127" t="s">
        <v>2322</v>
      </c>
      <c r="L150" s="23" t="s">
        <v>2323</v>
      </c>
      <c r="M150" s="24" t="s">
        <v>2324</v>
      </c>
      <c r="N150" s="21" t="s">
        <v>2325</v>
      </c>
      <c r="O150" s="79"/>
      <c r="P150" s="63"/>
      <c r="Q150" s="63"/>
      <c r="R150" s="76" t="s">
        <v>2326</v>
      </c>
      <c r="S150" s="34" t="s">
        <v>2327</v>
      </c>
      <c r="T150" s="41" t="s">
        <v>2043</v>
      </c>
      <c r="U150" s="30" t="s">
        <v>37</v>
      </c>
    </row>
    <row r="151" spans="1:21" ht="22.5" customHeight="1" x14ac:dyDescent="0.2">
      <c r="A151" s="172">
        <v>3413</v>
      </c>
      <c r="B151" s="181" t="s">
        <v>1478</v>
      </c>
      <c r="C151" s="174" t="s">
        <v>1479</v>
      </c>
      <c r="D151" s="175" t="s">
        <v>1360</v>
      </c>
      <c r="E151" s="175" t="s">
        <v>1408</v>
      </c>
      <c r="F151" s="173" t="s">
        <v>1480</v>
      </c>
      <c r="G151" s="173" t="s">
        <v>1481</v>
      </c>
      <c r="H151" s="121" t="s">
        <v>2328</v>
      </c>
      <c r="I151" s="31" t="s">
        <v>2329</v>
      </c>
      <c r="J151" s="21" t="s">
        <v>2330</v>
      </c>
      <c r="K151" s="22" t="s">
        <v>2331</v>
      </c>
      <c r="L151" s="23" t="s">
        <v>2332</v>
      </c>
      <c r="M151" s="24" t="s">
        <v>2333</v>
      </c>
      <c r="N151" s="21" t="s">
        <v>2334</v>
      </c>
      <c r="O151" s="79"/>
      <c r="P151" s="26"/>
      <c r="Q151" s="26"/>
      <c r="R151" s="76" t="s">
        <v>2335</v>
      </c>
      <c r="S151" s="34" t="s">
        <v>2336</v>
      </c>
      <c r="T151" s="41" t="s">
        <v>2043</v>
      </c>
      <c r="U151" s="30" t="s">
        <v>53</v>
      </c>
    </row>
    <row r="152" spans="1:21" ht="22.5" customHeight="1" x14ac:dyDescent="0.2">
      <c r="A152" s="172">
        <v>3501</v>
      </c>
      <c r="B152" s="181" t="s">
        <v>1486</v>
      </c>
      <c r="C152" s="174" t="s">
        <v>1487</v>
      </c>
      <c r="D152" s="175" t="s">
        <v>1360</v>
      </c>
      <c r="E152" s="175" t="s">
        <v>1488</v>
      </c>
      <c r="F152" s="173" t="s">
        <v>1489</v>
      </c>
      <c r="G152" s="173" t="s">
        <v>1490</v>
      </c>
      <c r="H152" s="121" t="s">
        <v>2337</v>
      </c>
      <c r="I152" s="31" t="s">
        <v>2338</v>
      </c>
      <c r="J152" s="47" t="s">
        <v>2339</v>
      </c>
      <c r="K152" s="125" t="s">
        <v>2340</v>
      </c>
      <c r="L152" s="49" t="s">
        <v>2341</v>
      </c>
      <c r="M152" s="50" t="s">
        <v>2342</v>
      </c>
      <c r="N152" s="47" t="s">
        <v>2343</v>
      </c>
      <c r="O152" s="128"/>
      <c r="P152" s="75"/>
      <c r="Q152" s="75"/>
      <c r="R152" s="74" t="s">
        <v>2344</v>
      </c>
      <c r="S152" s="34" t="s">
        <v>2345</v>
      </c>
      <c r="T152" s="41" t="s">
        <v>2346</v>
      </c>
      <c r="U152" s="30" t="s">
        <v>37</v>
      </c>
    </row>
    <row r="153" spans="1:21" ht="22.5" customHeight="1" x14ac:dyDescent="0.2">
      <c r="A153" s="172">
        <v>3502</v>
      </c>
      <c r="B153" s="181" t="s">
        <v>1494</v>
      </c>
      <c r="C153" s="174" t="s">
        <v>1496</v>
      </c>
      <c r="D153" s="175" t="s">
        <v>1360</v>
      </c>
      <c r="E153" s="175" t="s">
        <v>1488</v>
      </c>
      <c r="F153" s="173" t="s">
        <v>1498</v>
      </c>
      <c r="G153" s="173" t="s">
        <v>1500</v>
      </c>
      <c r="H153" s="121" t="s">
        <v>2347</v>
      </c>
      <c r="I153" s="31" t="s">
        <v>2348</v>
      </c>
      <c r="J153" s="21" t="s">
        <v>2349</v>
      </c>
      <c r="K153" s="22" t="s">
        <v>2350</v>
      </c>
      <c r="L153" s="23" t="s">
        <v>2351</v>
      </c>
      <c r="M153" s="24" t="s">
        <v>2352</v>
      </c>
      <c r="N153" s="21" t="s">
        <v>2353</v>
      </c>
      <c r="O153" s="79"/>
      <c r="P153" s="26"/>
      <c r="Q153" s="26"/>
      <c r="R153" s="76" t="s">
        <v>2354</v>
      </c>
      <c r="S153" s="34" t="s">
        <v>2355</v>
      </c>
      <c r="T153" s="41" t="s">
        <v>2346</v>
      </c>
      <c r="U153" s="30" t="s">
        <v>53</v>
      </c>
    </row>
    <row r="154" spans="1:21" ht="22.5" customHeight="1" x14ac:dyDescent="0.2">
      <c r="A154" s="172">
        <v>3503</v>
      </c>
      <c r="B154" s="181" t="s">
        <v>1504</v>
      </c>
      <c r="C154" s="174" t="s">
        <v>1506</v>
      </c>
      <c r="D154" s="175" t="s">
        <v>1360</v>
      </c>
      <c r="E154" s="175" t="s">
        <v>1488</v>
      </c>
      <c r="F154" s="173" t="s">
        <v>1507</v>
      </c>
      <c r="G154" s="173" t="s">
        <v>1509</v>
      </c>
      <c r="H154" s="121" t="s">
        <v>2356</v>
      </c>
      <c r="I154" s="31" t="s">
        <v>2357</v>
      </c>
      <c r="J154" s="21" t="s">
        <v>2358</v>
      </c>
      <c r="K154" s="127" t="s">
        <v>2359</v>
      </c>
      <c r="L154" s="23" t="s">
        <v>2360</v>
      </c>
      <c r="M154" s="24" t="s">
        <v>2361</v>
      </c>
      <c r="N154" s="39" t="str">
        <f>HYPERLINK("https://docs.google.com/spreadsheets/d/1nHxXAN_0qZZGvNkMPEbXibmOU4_KVcMFhAtJtb-cXu0/edit#gid=1060184755","https://docs.google.com/spreadsheets/d/1nHxXAN_0qZZGvNkMPEbXibmOU4_KVcMFhAtJtb-cXu0/edit#gid=1060184755")</f>
        <v>https://docs.google.com/spreadsheets/d/1nHxXAN_0qZZGvNkMPEbXibmOU4_KVcMFhAtJtb-cXu0/edit#gid=1060184755</v>
      </c>
      <c r="O154" s="79"/>
      <c r="P154" s="26"/>
      <c r="Q154" s="26" t="s">
        <v>2362</v>
      </c>
      <c r="R154" s="76" t="s">
        <v>2363</v>
      </c>
      <c r="S154" s="34" t="s">
        <v>2364</v>
      </c>
      <c r="T154" s="41" t="s">
        <v>2346</v>
      </c>
      <c r="U154" s="30" t="s">
        <v>37</v>
      </c>
    </row>
    <row r="155" spans="1:21" ht="22.5" customHeight="1" x14ac:dyDescent="0.2">
      <c r="A155" s="172">
        <v>3504</v>
      </c>
      <c r="B155" s="181" t="s">
        <v>1512</v>
      </c>
      <c r="C155" s="174" t="s">
        <v>1513</v>
      </c>
      <c r="D155" s="175" t="s">
        <v>1360</v>
      </c>
      <c r="E155" s="175" t="s">
        <v>1488</v>
      </c>
      <c r="F155" s="173" t="s">
        <v>1514</v>
      </c>
      <c r="G155" s="173" t="s">
        <v>1515</v>
      </c>
      <c r="H155" s="121" t="s">
        <v>2365</v>
      </c>
      <c r="I155" s="31" t="s">
        <v>2366</v>
      </c>
      <c r="J155" s="21" t="s">
        <v>2367</v>
      </c>
      <c r="K155" s="131" t="s">
        <v>2368</v>
      </c>
      <c r="L155" s="23" t="s">
        <v>2369</v>
      </c>
      <c r="M155" s="24" t="s">
        <v>2370</v>
      </c>
      <c r="N155" s="21" t="s">
        <v>2371</v>
      </c>
      <c r="O155" s="79"/>
      <c r="P155" s="26"/>
      <c r="Q155" s="26"/>
      <c r="R155" s="76" t="s">
        <v>2372</v>
      </c>
      <c r="S155" s="34" t="s">
        <v>2373</v>
      </c>
      <c r="T155" s="29" t="s">
        <v>2374</v>
      </c>
      <c r="U155" s="30" t="s">
        <v>53</v>
      </c>
    </row>
    <row r="156" spans="1:21" ht="22.5" customHeight="1" x14ac:dyDescent="0.2">
      <c r="A156" s="172">
        <v>3505</v>
      </c>
      <c r="B156" s="181" t="s">
        <v>1520</v>
      </c>
      <c r="C156" s="174" t="s">
        <v>1521</v>
      </c>
      <c r="D156" s="175" t="s">
        <v>1360</v>
      </c>
      <c r="E156" s="175" t="s">
        <v>1488</v>
      </c>
      <c r="F156" s="173" t="s">
        <v>1523</v>
      </c>
      <c r="G156" s="173" t="s">
        <v>1525</v>
      </c>
      <c r="H156" s="19" t="s">
        <v>2375</v>
      </c>
      <c r="I156" s="31" t="s">
        <v>2376</v>
      </c>
      <c r="J156" s="21" t="s">
        <v>2377</v>
      </c>
      <c r="K156" s="22" t="s">
        <v>2378</v>
      </c>
      <c r="L156" s="23" t="s">
        <v>2379</v>
      </c>
      <c r="M156" s="24" t="s">
        <v>2380</v>
      </c>
      <c r="N156" s="39" t="str">
        <f>HYPERLINK("https://docs.google.com/spreadsheets/d/12V8-No4e3ZWWZW3DoUx5t4yaW3REE-x-oeHUY5r7D7E/edit#gid=1060184755","https://docs.google.com/spreadsheets/d/12V8-No4e3ZWWZW3DoUx5t4yaW3REE-x-oeHUY5r7D7E/edit#gid=1060184755")</f>
        <v>https://docs.google.com/spreadsheets/d/12V8-No4e3ZWWZW3DoUx5t4yaW3REE-x-oeHUY5r7D7E/edit#gid=1060184755</v>
      </c>
      <c r="O156" s="79"/>
      <c r="P156" s="26"/>
      <c r="Q156" s="24" t="s">
        <v>2381</v>
      </c>
      <c r="R156" s="76" t="s">
        <v>2382</v>
      </c>
      <c r="S156" s="34" t="s">
        <v>2383</v>
      </c>
      <c r="T156" s="29" t="s">
        <v>2374</v>
      </c>
      <c r="U156" s="30" t="s">
        <v>37</v>
      </c>
    </row>
    <row r="157" spans="1:21" ht="22.5" customHeight="1" x14ac:dyDescent="0.2">
      <c r="A157" s="172">
        <v>3506</v>
      </c>
      <c r="B157" s="181" t="s">
        <v>1530</v>
      </c>
      <c r="C157" s="174" t="s">
        <v>1532</v>
      </c>
      <c r="D157" s="175" t="s">
        <v>1360</v>
      </c>
      <c r="E157" s="175" t="s">
        <v>1488</v>
      </c>
      <c r="F157" s="173" t="s">
        <v>1533</v>
      </c>
      <c r="G157" s="173" t="s">
        <v>1534</v>
      </c>
      <c r="H157" s="19" t="s">
        <v>2384</v>
      </c>
      <c r="I157" s="31" t="s">
        <v>2385</v>
      </c>
      <c r="J157" s="21" t="s">
        <v>2386</v>
      </c>
      <c r="K157" s="22" t="s">
        <v>2387</v>
      </c>
      <c r="L157" s="23" t="s">
        <v>2388</v>
      </c>
      <c r="M157" s="24" t="s">
        <v>2389</v>
      </c>
      <c r="N157" s="39" t="str">
        <f>HYPERLINK("https://docs.google.com/spreadsheets/d/1o6onid1O9ylJL6wXt-MMyyWBC3LV0ljltr0zuVAuLhs/edit#gid=1060184755","https://docs.google.com/spreadsheets/d/1o6onid1O9ylJL6wXt-MMyyWBC3LV0ljltr0zuVAuLhs/edit#gid=1060184755")</f>
        <v>https://docs.google.com/spreadsheets/d/1o6onid1O9ylJL6wXt-MMyyWBC3LV0ljltr0zuVAuLhs/edit#gid=1060184755</v>
      </c>
      <c r="O157" s="79"/>
      <c r="P157" s="63"/>
      <c r="Q157" s="63"/>
      <c r="R157" s="76" t="s">
        <v>2390</v>
      </c>
      <c r="S157" s="34" t="s">
        <v>2391</v>
      </c>
      <c r="T157" s="41" t="s">
        <v>2392</v>
      </c>
      <c r="U157" s="30" t="s">
        <v>53</v>
      </c>
    </row>
    <row r="158" spans="1:21" ht="22.5" customHeight="1" x14ac:dyDescent="0.2">
      <c r="A158" s="172">
        <v>3507</v>
      </c>
      <c r="B158" s="181" t="s">
        <v>1535</v>
      </c>
      <c r="C158" s="174" t="s">
        <v>1536</v>
      </c>
      <c r="D158" s="175" t="s">
        <v>1360</v>
      </c>
      <c r="E158" s="175" t="s">
        <v>1488</v>
      </c>
      <c r="F158" s="173" t="s">
        <v>1538</v>
      </c>
      <c r="G158" s="173" t="s">
        <v>1539</v>
      </c>
      <c r="H158" s="19" t="s">
        <v>2393</v>
      </c>
      <c r="I158" s="31" t="s">
        <v>2394</v>
      </c>
      <c r="J158" s="21" t="s">
        <v>2395</v>
      </c>
      <c r="K158" s="22" t="s">
        <v>2396</v>
      </c>
      <c r="L158" s="23" t="s">
        <v>2397</v>
      </c>
      <c r="M158" s="24" t="s">
        <v>2398</v>
      </c>
      <c r="N158" s="21" t="s">
        <v>2399</v>
      </c>
      <c r="O158" s="79"/>
      <c r="P158" s="63"/>
      <c r="Q158" s="63" t="s">
        <v>2400</v>
      </c>
      <c r="R158" s="76" t="s">
        <v>2401</v>
      </c>
      <c r="S158" s="34" t="s">
        <v>2402</v>
      </c>
      <c r="T158" s="41" t="s">
        <v>2346</v>
      </c>
      <c r="U158" s="30" t="s">
        <v>37</v>
      </c>
    </row>
    <row r="159" spans="1:21" ht="22.5" customHeight="1" x14ac:dyDescent="0.2">
      <c r="A159" s="172">
        <v>3508</v>
      </c>
      <c r="B159" s="181" t="s">
        <v>1543</v>
      </c>
      <c r="C159" s="174" t="s">
        <v>1544</v>
      </c>
      <c r="D159" s="175" t="s">
        <v>1360</v>
      </c>
      <c r="E159" s="175" t="s">
        <v>1488</v>
      </c>
      <c r="F159" s="173" t="s">
        <v>1546</v>
      </c>
      <c r="G159" s="173" t="s">
        <v>2403</v>
      </c>
      <c r="H159" s="19" t="s">
        <v>2404</v>
      </c>
      <c r="I159" s="31" t="s">
        <v>2405</v>
      </c>
      <c r="J159" s="21" t="s">
        <v>2406</v>
      </c>
      <c r="K159" s="22" t="s">
        <v>2407</v>
      </c>
      <c r="L159" s="23" t="s">
        <v>2408</v>
      </c>
      <c r="M159" s="24" t="s">
        <v>2409</v>
      </c>
      <c r="N159" s="21" t="s">
        <v>2410</v>
      </c>
      <c r="O159" s="79"/>
      <c r="P159" s="63"/>
      <c r="Q159" s="63" t="s">
        <v>2411</v>
      </c>
      <c r="R159" s="76" t="s">
        <v>2412</v>
      </c>
      <c r="S159" s="34" t="s">
        <v>2413</v>
      </c>
      <c r="T159" s="111" t="s">
        <v>1877</v>
      </c>
      <c r="U159" s="30" t="s">
        <v>53</v>
      </c>
    </row>
    <row r="160" spans="1:21" ht="22.5" customHeight="1" x14ac:dyDescent="0.2">
      <c r="A160" s="172">
        <v>3509</v>
      </c>
      <c r="B160" s="181" t="s">
        <v>1548</v>
      </c>
      <c r="C160" s="174" t="s">
        <v>1549</v>
      </c>
      <c r="D160" s="175" t="s">
        <v>1360</v>
      </c>
      <c r="E160" s="175" t="s">
        <v>1488</v>
      </c>
      <c r="F160" s="173" t="s">
        <v>1550</v>
      </c>
      <c r="G160" s="173" t="s">
        <v>1551</v>
      </c>
      <c r="H160" s="19" t="s">
        <v>2414</v>
      </c>
      <c r="I160" s="31" t="s">
        <v>2415</v>
      </c>
      <c r="J160" s="21" t="s">
        <v>2416</v>
      </c>
      <c r="K160" s="22" t="s">
        <v>2417</v>
      </c>
      <c r="L160" s="23" t="s">
        <v>2418</v>
      </c>
      <c r="M160" s="24" t="s">
        <v>2419</v>
      </c>
      <c r="N160" s="39" t="str">
        <f>HYPERLINK("https://docs.google.com/spreadsheets/d/1yn2MoMEZK8RZsDky0Mt470tbkv6kg0i9lwgtQ1AQAUA/edit#gid=1060184755","https://docs.google.com/spreadsheets/d/1yn2MoMEZK8RZsDky0Mt470tbkv6kg0i9lwgtQ1AQAUA/edit#gid=1060184755")</f>
        <v>https://docs.google.com/spreadsheets/d/1yn2MoMEZK8RZsDky0Mt470tbkv6kg0i9lwgtQ1AQAUA/edit#gid=1060184755</v>
      </c>
      <c r="O160" s="79"/>
      <c r="P160" s="63"/>
      <c r="Q160" s="63"/>
      <c r="R160" s="76" t="s">
        <v>2420</v>
      </c>
      <c r="S160" s="34" t="s">
        <v>2421</v>
      </c>
      <c r="T160" s="41" t="s">
        <v>2392</v>
      </c>
      <c r="U160" s="30" t="s">
        <v>37</v>
      </c>
    </row>
    <row r="161" spans="1:21" ht="22.5" customHeight="1" x14ac:dyDescent="0.2">
      <c r="A161" s="172">
        <v>3510</v>
      </c>
      <c r="B161" s="181" t="s">
        <v>1553</v>
      </c>
      <c r="C161" s="174" t="s">
        <v>1554</v>
      </c>
      <c r="D161" s="175" t="s">
        <v>1360</v>
      </c>
      <c r="E161" s="175" t="s">
        <v>1488</v>
      </c>
      <c r="F161" s="173" t="s">
        <v>1555</v>
      </c>
      <c r="G161" s="173" t="s">
        <v>1556</v>
      </c>
      <c r="H161" s="19" t="s">
        <v>2422</v>
      </c>
      <c r="I161" s="31" t="s">
        <v>2423</v>
      </c>
      <c r="J161" s="21" t="s">
        <v>2424</v>
      </c>
      <c r="K161" s="22" t="s">
        <v>2425</v>
      </c>
      <c r="L161" s="23" t="s">
        <v>2426</v>
      </c>
      <c r="M161" s="24" t="s">
        <v>2427</v>
      </c>
      <c r="N161" s="39" t="str">
        <f>HYPERLINK("https://docs.google.com/spreadsheets/d/1HSb9vx1msE751wNw0pMrOlON_lkcVwG1sRMbxeESM5o/edit#gid=1060184755","https://docs.google.com/spreadsheets/d/1HSb9vx1msE751wNw0pMrOlON_lkcVwG1sRMbxeESM5o/edit#gid=1060184755")</f>
        <v>https://docs.google.com/spreadsheets/d/1HSb9vx1msE751wNw0pMrOlON_lkcVwG1sRMbxeESM5o/edit#gid=1060184755</v>
      </c>
      <c r="O161" s="79"/>
      <c r="P161" s="63"/>
      <c r="Q161" s="63" t="s">
        <v>2428</v>
      </c>
      <c r="R161" s="76" t="s">
        <v>2429</v>
      </c>
      <c r="S161" s="34" t="s">
        <v>2430</v>
      </c>
      <c r="T161" s="41" t="s">
        <v>2346</v>
      </c>
      <c r="U161" s="30" t="s">
        <v>53</v>
      </c>
    </row>
    <row r="162" spans="1:21" ht="22.5" customHeight="1" x14ac:dyDescent="0.2">
      <c r="A162" s="172">
        <v>3511</v>
      </c>
      <c r="B162" s="181" t="s">
        <v>1558</v>
      </c>
      <c r="C162" s="174" t="s">
        <v>1559</v>
      </c>
      <c r="D162" s="175" t="s">
        <v>1360</v>
      </c>
      <c r="E162" s="175" t="s">
        <v>1488</v>
      </c>
      <c r="F162" s="173" t="s">
        <v>1561</v>
      </c>
      <c r="G162" s="173" t="s">
        <v>1563</v>
      </c>
      <c r="H162" s="19" t="s">
        <v>2431</v>
      </c>
      <c r="I162" s="31" t="s">
        <v>2432</v>
      </c>
      <c r="J162" s="21" t="s">
        <v>2433</v>
      </c>
      <c r="K162" s="22" t="s">
        <v>2434</v>
      </c>
      <c r="L162" s="23" t="s">
        <v>2435</v>
      </c>
      <c r="M162" s="24" t="s">
        <v>2436</v>
      </c>
      <c r="N162" s="39" t="str">
        <f>HYPERLINK("https://docs.google.com/spreadsheets/d/1_SVp0PJgNhzDbiMIhp84Jj6v43rU0iGEDHqVt53UHAM/edit#gid=1060184755","https://docs.google.com/spreadsheets/d/1_SVp0PJgNhzDbiMIhp84Jj6v43rU0iGEDHqVt53UHAM/edit#gid=1060184755")</f>
        <v>https://docs.google.com/spreadsheets/d/1_SVp0PJgNhzDbiMIhp84Jj6v43rU0iGEDHqVt53UHAM/edit#gid=1060184755</v>
      </c>
      <c r="O162" s="79"/>
      <c r="P162" s="63"/>
      <c r="Q162" s="63" t="s">
        <v>2437</v>
      </c>
      <c r="R162" s="76" t="s">
        <v>2438</v>
      </c>
      <c r="S162" s="34" t="s">
        <v>2439</v>
      </c>
      <c r="T162" s="41" t="s">
        <v>2346</v>
      </c>
      <c r="U162" s="30" t="s">
        <v>37</v>
      </c>
    </row>
    <row r="163" spans="1:21" ht="22.5" customHeight="1" x14ac:dyDescent="0.2">
      <c r="A163" s="172">
        <v>3512</v>
      </c>
      <c r="B163" s="181" t="s">
        <v>1564</v>
      </c>
      <c r="C163" s="174" t="s">
        <v>317</v>
      </c>
      <c r="D163" s="175" t="s">
        <v>1360</v>
      </c>
      <c r="E163" s="175" t="s">
        <v>1488</v>
      </c>
      <c r="F163" s="173" t="s">
        <v>1565</v>
      </c>
      <c r="G163" s="173" t="s">
        <v>1566</v>
      </c>
      <c r="H163" s="57"/>
      <c r="I163" s="20"/>
      <c r="J163" s="21" t="s">
        <v>2440</v>
      </c>
      <c r="K163" s="58"/>
      <c r="L163" s="23" t="s">
        <v>2441</v>
      </c>
      <c r="M163" s="24" t="s">
        <v>2442</v>
      </c>
      <c r="N163" s="39" t="str">
        <f>HYPERLINK("https://docs.google.com/spreadsheets/d/1OHtU5BhLVkHXoOlwP0JK6nc7Q7bHnqMjroM3cZS0An8/edit#gid=1060184755","https://docs.google.com/spreadsheets/d/1OHtU5BhLVkHXoOlwP0JK6nc7Q7bHnqMjroM3cZS0An8/edit#gid=1060184755")</f>
        <v>https://docs.google.com/spreadsheets/d/1OHtU5BhLVkHXoOlwP0JK6nc7Q7bHnqMjroM3cZS0An8/edit#gid=1060184755</v>
      </c>
      <c r="O163" s="79"/>
      <c r="P163" s="63"/>
      <c r="Q163" s="63" t="s">
        <v>2443</v>
      </c>
      <c r="R163" s="76" t="s">
        <v>2444</v>
      </c>
      <c r="S163" s="34" t="s">
        <v>2445</v>
      </c>
      <c r="T163" s="41" t="s">
        <v>2346</v>
      </c>
      <c r="U163" s="30" t="s">
        <v>53</v>
      </c>
    </row>
    <row r="164" spans="1:21" ht="22.5" customHeight="1" x14ac:dyDescent="0.2">
      <c r="A164" s="172">
        <v>3513</v>
      </c>
      <c r="B164" s="181" t="s">
        <v>1568</v>
      </c>
      <c r="C164" s="174" t="s">
        <v>317</v>
      </c>
      <c r="D164" s="175" t="s">
        <v>1360</v>
      </c>
      <c r="E164" s="175" t="s">
        <v>1488</v>
      </c>
      <c r="F164" s="173" t="s">
        <v>1514</v>
      </c>
      <c r="G164" s="173" t="s">
        <v>1570</v>
      </c>
      <c r="H164" s="19" t="s">
        <v>2446</v>
      </c>
      <c r="I164" s="31" t="s">
        <v>2447</v>
      </c>
      <c r="J164" s="21" t="s">
        <v>2448</v>
      </c>
      <c r="K164" s="58"/>
      <c r="L164" s="23" t="s">
        <v>2449</v>
      </c>
      <c r="M164" s="24" t="s">
        <v>2450</v>
      </c>
      <c r="N164" s="21" t="s">
        <v>2451</v>
      </c>
      <c r="O164" s="79"/>
      <c r="P164" s="63"/>
      <c r="Q164" s="63" t="s">
        <v>2452</v>
      </c>
      <c r="R164" s="76" t="s">
        <v>2453</v>
      </c>
      <c r="S164" s="34" t="s">
        <v>2454</v>
      </c>
      <c r="T164" s="41" t="s">
        <v>2346</v>
      </c>
      <c r="U164" s="30" t="s">
        <v>37</v>
      </c>
    </row>
    <row r="165" spans="1:21" ht="22.5" customHeight="1" x14ac:dyDescent="0.2">
      <c r="A165" s="172">
        <v>3601</v>
      </c>
      <c r="B165" s="181" t="s">
        <v>1573</v>
      </c>
      <c r="C165" s="174" t="s">
        <v>1574</v>
      </c>
      <c r="D165" s="175" t="s">
        <v>1576</v>
      </c>
      <c r="E165" s="175" t="s">
        <v>1577</v>
      </c>
      <c r="F165" s="173" t="s">
        <v>1578</v>
      </c>
      <c r="G165" s="173" t="s">
        <v>2455</v>
      </c>
      <c r="H165" s="19" t="s">
        <v>2456</v>
      </c>
      <c r="I165" s="31" t="s">
        <v>2457</v>
      </c>
      <c r="J165" s="117" t="s">
        <v>2458</v>
      </c>
      <c r="K165" s="48" t="s">
        <v>2459</v>
      </c>
      <c r="L165" s="49" t="s">
        <v>2460</v>
      </c>
      <c r="M165" s="50" t="s">
        <v>2461</v>
      </c>
      <c r="N165" s="117" t="s">
        <v>2462</v>
      </c>
      <c r="O165" s="132"/>
      <c r="P165" s="75"/>
      <c r="Q165" s="75"/>
      <c r="R165" s="118" t="s">
        <v>2463</v>
      </c>
      <c r="S165" s="34" t="s">
        <v>2464</v>
      </c>
      <c r="T165" s="41" t="s">
        <v>2346</v>
      </c>
      <c r="U165" s="30" t="s">
        <v>53</v>
      </c>
    </row>
    <row r="166" spans="1:21" ht="22.5" customHeight="1" x14ac:dyDescent="0.2">
      <c r="A166" s="172">
        <v>3602</v>
      </c>
      <c r="B166" s="181" t="s">
        <v>1581</v>
      </c>
      <c r="C166" s="174" t="s">
        <v>1582</v>
      </c>
      <c r="D166" s="175" t="s">
        <v>1576</v>
      </c>
      <c r="E166" s="175" t="s">
        <v>1577</v>
      </c>
      <c r="F166" s="173" t="s">
        <v>1584</v>
      </c>
      <c r="G166" s="173" t="s">
        <v>2465</v>
      </c>
      <c r="H166" s="19" t="s">
        <v>2466</v>
      </c>
      <c r="I166" s="31" t="s">
        <v>2467</v>
      </c>
      <c r="J166" s="21" t="s">
        <v>2468</v>
      </c>
      <c r="K166" s="22" t="s">
        <v>2469</v>
      </c>
      <c r="L166" s="23" t="s">
        <v>2470</v>
      </c>
      <c r="M166" s="24" t="s">
        <v>2471</v>
      </c>
      <c r="N166" s="39" t="str">
        <f>HYPERLINK("https://docs.google.com/spreadsheets/d/1qDp6Dj6JI-wCmA2VVuXTovdwBld7b_QrnqaBsBeHOV8/edit#gid=1060184755","https://docs.google.com/spreadsheets/d/1qDp6Dj6JI-wCmA2VVuXTovdwBld7b_QrnqaBsBeHOV8/edit#gid=1060184755")</f>
        <v>https://docs.google.com/spreadsheets/d/1qDp6Dj6JI-wCmA2VVuXTovdwBld7b_QrnqaBsBeHOV8/edit#gid=1060184755</v>
      </c>
      <c r="O166" s="79"/>
      <c r="P166" s="26"/>
      <c r="Q166" s="26"/>
      <c r="R166" s="76" t="s">
        <v>2472</v>
      </c>
      <c r="S166" s="34" t="s">
        <v>2473</v>
      </c>
      <c r="T166" s="41" t="s">
        <v>2474</v>
      </c>
      <c r="U166" s="30" t="s">
        <v>37</v>
      </c>
    </row>
    <row r="167" spans="1:21" ht="22.5" customHeight="1" x14ac:dyDescent="0.2">
      <c r="A167" s="172">
        <v>3603</v>
      </c>
      <c r="B167" s="181" t="s">
        <v>1586</v>
      </c>
      <c r="C167" s="174" t="s">
        <v>1588</v>
      </c>
      <c r="D167" s="175" t="s">
        <v>1576</v>
      </c>
      <c r="E167" s="175" t="s">
        <v>1577</v>
      </c>
      <c r="F167" s="173" t="s">
        <v>1341</v>
      </c>
      <c r="G167" s="173" t="s">
        <v>1589</v>
      </c>
      <c r="H167" s="19" t="s">
        <v>2475</v>
      </c>
      <c r="I167" s="31" t="s">
        <v>2476</v>
      </c>
      <c r="J167" s="21" t="s">
        <v>2477</v>
      </c>
      <c r="K167" s="22" t="s">
        <v>2478</v>
      </c>
      <c r="L167" s="23" t="s">
        <v>2479</v>
      </c>
      <c r="M167" s="24" t="s">
        <v>2480</v>
      </c>
      <c r="N167" s="39" t="str">
        <f>HYPERLINK("https://docs.google.com/spreadsheets/d/1TJTr4SFSb4m-CKWXaV0bYF3xcDPi0F7FEz4ANARgDeE/edit#gid=1060184755","https://docs.google.com/spreadsheets/d/1TJTr4SFSb4m-CKWXaV0bYF3xcDPi0F7FEz4ANARgDeE/edit#gid=1060184755")</f>
        <v>https://docs.google.com/spreadsheets/d/1TJTr4SFSb4m-CKWXaV0bYF3xcDPi0F7FEz4ANARgDeE/edit#gid=1060184755</v>
      </c>
      <c r="O167" s="79"/>
      <c r="P167" s="63"/>
      <c r="Q167" s="63" t="s">
        <v>2481</v>
      </c>
      <c r="R167" s="76" t="s">
        <v>2482</v>
      </c>
      <c r="S167" s="34" t="s">
        <v>2483</v>
      </c>
      <c r="T167" s="41" t="s">
        <v>2346</v>
      </c>
      <c r="U167" s="30" t="s">
        <v>53</v>
      </c>
    </row>
    <row r="168" spans="1:21" ht="22.5" customHeight="1" x14ac:dyDescent="0.2">
      <c r="A168" s="172">
        <v>3604</v>
      </c>
      <c r="B168" s="181" t="s">
        <v>1590</v>
      </c>
      <c r="C168" s="174" t="s">
        <v>317</v>
      </c>
      <c r="D168" s="175" t="s">
        <v>1576</v>
      </c>
      <c r="E168" s="175" t="s">
        <v>1577</v>
      </c>
      <c r="F168" s="173" t="s">
        <v>1591</v>
      </c>
      <c r="G168" s="173" t="s">
        <v>243</v>
      </c>
      <c r="H168" s="57"/>
      <c r="I168" s="20"/>
      <c r="J168" s="21" t="s">
        <v>2484</v>
      </c>
      <c r="K168" s="58"/>
      <c r="L168" s="23" t="s">
        <v>2485</v>
      </c>
      <c r="M168" s="24" t="s">
        <v>2486</v>
      </c>
      <c r="N168" s="39" t="str">
        <f>HYPERLINK("https://docs.google.com/spreadsheets/d/1M3PnvTFfk_EkG5eH8YRUDKzWrWl5fGx5KpTxlfcM0FY/edit#gid=1060184755","https://docs.google.com/spreadsheets/d/1M3PnvTFfk_EkG5eH8YRUDKzWrWl5fGx5KpTxlfcM0FY/edit#gid=1060184755")</f>
        <v>https://docs.google.com/spreadsheets/d/1M3PnvTFfk_EkG5eH8YRUDKzWrWl5fGx5KpTxlfcM0FY/edit#gid=1060184755</v>
      </c>
      <c r="O168" s="79"/>
      <c r="P168" s="63"/>
      <c r="Q168" s="63" t="s">
        <v>2487</v>
      </c>
      <c r="R168" s="76" t="s">
        <v>2488</v>
      </c>
      <c r="S168" s="34" t="s">
        <v>2489</v>
      </c>
      <c r="T168" s="41" t="s">
        <v>2346</v>
      </c>
      <c r="U168" s="30" t="s">
        <v>37</v>
      </c>
    </row>
    <row r="169" spans="1:21" ht="22.5" customHeight="1" x14ac:dyDescent="0.2">
      <c r="A169" s="172">
        <v>3605</v>
      </c>
      <c r="B169" s="181" t="s">
        <v>1593</v>
      </c>
      <c r="C169" s="174" t="s">
        <v>1594</v>
      </c>
      <c r="D169" s="175" t="s">
        <v>1576</v>
      </c>
      <c r="E169" s="175" t="s">
        <v>1577</v>
      </c>
      <c r="F169" s="173" t="s">
        <v>1595</v>
      </c>
      <c r="G169" s="173" t="s">
        <v>1597</v>
      </c>
      <c r="H169" s="19" t="s">
        <v>2490</v>
      </c>
      <c r="I169" s="31" t="s">
        <v>2491</v>
      </c>
      <c r="J169" s="21" t="s">
        <v>2492</v>
      </c>
      <c r="K169" s="22" t="s">
        <v>2493</v>
      </c>
      <c r="L169" s="23" t="s">
        <v>2494</v>
      </c>
      <c r="M169" s="24" t="s">
        <v>2495</v>
      </c>
      <c r="N169" s="21" t="s">
        <v>2496</v>
      </c>
      <c r="O169" s="79"/>
      <c r="P169" s="63"/>
      <c r="Q169" s="63" t="s">
        <v>2497</v>
      </c>
      <c r="R169" s="76" t="s">
        <v>2498</v>
      </c>
      <c r="S169" s="34" t="s">
        <v>2499</v>
      </c>
      <c r="T169" s="41" t="s">
        <v>2346</v>
      </c>
      <c r="U169" s="30" t="s">
        <v>53</v>
      </c>
    </row>
    <row r="170" spans="1:21" ht="22.5" customHeight="1" x14ac:dyDescent="0.2">
      <c r="A170" s="172">
        <v>3606</v>
      </c>
      <c r="B170" s="181" t="s">
        <v>1599</v>
      </c>
      <c r="C170" s="174" t="s">
        <v>1600</v>
      </c>
      <c r="D170" s="175" t="s">
        <v>1576</v>
      </c>
      <c r="E170" s="175" t="s">
        <v>1577</v>
      </c>
      <c r="F170" s="173" t="s">
        <v>1555</v>
      </c>
      <c r="G170" s="173" t="s">
        <v>241</v>
      </c>
      <c r="H170" s="19" t="s">
        <v>2500</v>
      </c>
      <c r="I170" s="31" t="s">
        <v>2501</v>
      </c>
      <c r="J170" s="21" t="s">
        <v>2502</v>
      </c>
      <c r="K170" s="22" t="s">
        <v>2503</v>
      </c>
      <c r="L170" s="23" t="s">
        <v>2504</v>
      </c>
      <c r="M170" s="24" t="s">
        <v>2505</v>
      </c>
      <c r="N170" s="39" t="str">
        <f>HYPERLINK("https://docs.google.com/spreadsheets/d/1HSb9vx1msE751wNw0pMrOlON_lkcVwG1sRMbxeESM5o/edit#gid=1060184755","https://docs.google.com/spreadsheets/d/1HSb9vx1msE751wNw0pMrOlON_lkcVwG1sRMbxeESM5o/edit#gid=1060184755")</f>
        <v>https://docs.google.com/spreadsheets/d/1HSb9vx1msE751wNw0pMrOlON_lkcVwG1sRMbxeESM5o/edit#gid=1060184755</v>
      </c>
      <c r="O170" s="79"/>
      <c r="P170" s="63"/>
      <c r="Q170" s="63" t="s">
        <v>2506</v>
      </c>
      <c r="R170" s="76" t="s">
        <v>2507</v>
      </c>
      <c r="S170" s="34" t="s">
        <v>2508</v>
      </c>
      <c r="T170" s="41" t="s">
        <v>2346</v>
      </c>
      <c r="U170" s="30" t="s">
        <v>37</v>
      </c>
    </row>
    <row r="171" spans="1:21" ht="22.5" customHeight="1" x14ac:dyDescent="0.2">
      <c r="A171" s="172">
        <v>3607</v>
      </c>
      <c r="B171" s="181" t="s">
        <v>1604</v>
      </c>
      <c r="C171" s="174" t="s">
        <v>1605</v>
      </c>
      <c r="D171" s="175" t="s">
        <v>1576</v>
      </c>
      <c r="E171" s="175" t="s">
        <v>1577</v>
      </c>
      <c r="F171" s="173" t="s">
        <v>1606</v>
      </c>
      <c r="G171" s="173" t="s">
        <v>1608</v>
      </c>
      <c r="H171" s="19" t="s">
        <v>2509</v>
      </c>
      <c r="I171" s="31" t="s">
        <v>2510</v>
      </c>
      <c r="J171" s="21" t="s">
        <v>2511</v>
      </c>
      <c r="K171" s="22" t="s">
        <v>2512</v>
      </c>
      <c r="L171" s="119" t="s">
        <v>2513</v>
      </c>
      <c r="M171" s="24" t="s">
        <v>2514</v>
      </c>
      <c r="N171" s="39" t="str">
        <f>HYPERLINK("https://docs.google.com/spreadsheets/d/1A2U77yq0a2dcw6e6rUIl1Otd-MA48WKXreFP0CYK5tY/edit#gid=1060184755","https://docs.google.com/spreadsheets/d/1A2U77yq0a2dcw6e6rUIl1Otd-MA48WKXreFP0CYK5tY/edit#gid=1060184755")</f>
        <v>https://docs.google.com/spreadsheets/d/1A2U77yq0a2dcw6e6rUIl1Otd-MA48WKXreFP0CYK5tY/edit#gid=1060184755</v>
      </c>
      <c r="O171" s="79"/>
      <c r="P171" s="63"/>
      <c r="Q171" s="63" t="s">
        <v>2515</v>
      </c>
      <c r="R171" s="76" t="s">
        <v>2516</v>
      </c>
      <c r="S171" s="34" t="s">
        <v>2517</v>
      </c>
      <c r="T171" s="41" t="s">
        <v>2346</v>
      </c>
      <c r="U171" s="30" t="s">
        <v>53</v>
      </c>
    </row>
    <row r="172" spans="1:21" ht="22.5" customHeight="1" x14ac:dyDescent="0.2">
      <c r="A172" s="172">
        <v>3608</v>
      </c>
      <c r="B172" s="181" t="s">
        <v>1609</v>
      </c>
      <c r="C172" s="186" t="s">
        <v>1610</v>
      </c>
      <c r="D172" s="175" t="s">
        <v>1576</v>
      </c>
      <c r="E172" s="175" t="s">
        <v>1577</v>
      </c>
      <c r="F172" s="173" t="s">
        <v>1616</v>
      </c>
      <c r="G172" s="173" t="s">
        <v>2518</v>
      </c>
      <c r="H172" s="19" t="s">
        <v>2519</v>
      </c>
      <c r="I172" s="31" t="s">
        <v>2520</v>
      </c>
      <c r="J172" s="21" t="s">
        <v>2521</v>
      </c>
      <c r="K172" s="22" t="s">
        <v>2522</v>
      </c>
      <c r="L172" s="23" t="s">
        <v>2523</v>
      </c>
      <c r="M172" s="24" t="s">
        <v>2524</v>
      </c>
      <c r="N172" s="39" t="str">
        <f>HYPERLINK("https://docs.google.com/spreadsheets/d/1CyvBG3usEBAgGyylxHvOSE0RnSclAXBOVDG2Ucpc6mg/edit#gid=1060184755","https://docs.google.com/spreadsheets/d/1CyvBG3usEBAgGyylxHvOSE0RnSclAXBOVDG2Ucpc6mg/edit#gid=1060184755")</f>
        <v>https://docs.google.com/spreadsheets/d/1CyvBG3usEBAgGyylxHvOSE0RnSclAXBOVDG2Ucpc6mg/edit#gid=1060184755</v>
      </c>
      <c r="O172" s="79"/>
      <c r="P172" s="63"/>
      <c r="Q172" s="63"/>
      <c r="R172" s="76" t="s">
        <v>2525</v>
      </c>
      <c r="S172" s="34" t="s">
        <v>2526</v>
      </c>
      <c r="T172" s="41" t="s">
        <v>2346</v>
      </c>
      <c r="U172" s="30" t="s">
        <v>37</v>
      </c>
    </row>
    <row r="173" spans="1:21" ht="22.5" customHeight="1" x14ac:dyDescent="0.2">
      <c r="A173" s="172">
        <v>3609</v>
      </c>
      <c r="B173" s="181" t="s">
        <v>1625</v>
      </c>
      <c r="C173" s="174" t="s">
        <v>1626</v>
      </c>
      <c r="D173" s="175" t="s">
        <v>1576</v>
      </c>
      <c r="E173" s="175" t="s">
        <v>1577</v>
      </c>
      <c r="F173" s="173" t="s">
        <v>1627</v>
      </c>
      <c r="G173" s="173" t="s">
        <v>1628</v>
      </c>
      <c r="H173" s="19" t="s">
        <v>2528</v>
      </c>
      <c r="I173" s="31" t="s">
        <v>2529</v>
      </c>
      <c r="J173" s="21" t="s">
        <v>2530</v>
      </c>
      <c r="K173" s="22" t="s">
        <v>2531</v>
      </c>
      <c r="L173" s="23" t="s">
        <v>2532</v>
      </c>
      <c r="M173" s="24" t="s">
        <v>2533</v>
      </c>
      <c r="N173" s="21" t="s">
        <v>2534</v>
      </c>
      <c r="O173" s="79"/>
      <c r="P173" s="63"/>
      <c r="Q173" s="63"/>
      <c r="R173" s="76" t="s">
        <v>2535</v>
      </c>
      <c r="S173" s="34" t="s">
        <v>2536</v>
      </c>
      <c r="T173" s="41" t="s">
        <v>2346</v>
      </c>
      <c r="U173" s="30" t="s">
        <v>53</v>
      </c>
    </row>
    <row r="174" spans="1:21" ht="22.5" customHeight="1" x14ac:dyDescent="0.2">
      <c r="A174" s="172">
        <v>3701</v>
      </c>
      <c r="B174" s="181" t="s">
        <v>1629</v>
      </c>
      <c r="C174" s="174" t="s">
        <v>1630</v>
      </c>
      <c r="D174" s="175" t="s">
        <v>1576</v>
      </c>
      <c r="E174" s="175" t="s">
        <v>2537</v>
      </c>
      <c r="F174" s="173" t="s">
        <v>1631</v>
      </c>
      <c r="G174" s="173" t="s">
        <v>2538</v>
      </c>
      <c r="H174" s="19" t="s">
        <v>2539</v>
      </c>
      <c r="I174" s="31" t="s">
        <v>2540</v>
      </c>
      <c r="J174" s="47" t="s">
        <v>2541</v>
      </c>
      <c r="K174" s="48" t="s">
        <v>2542</v>
      </c>
      <c r="L174" s="49" t="s">
        <v>2543</v>
      </c>
      <c r="M174" s="50" t="s">
        <v>2544</v>
      </c>
      <c r="N174" s="133"/>
      <c r="O174" s="128"/>
      <c r="P174" s="75"/>
      <c r="Q174" s="75"/>
      <c r="R174" s="74" t="s">
        <v>2545</v>
      </c>
      <c r="S174" s="34" t="s">
        <v>2546</v>
      </c>
      <c r="T174" s="41" t="s">
        <v>2346</v>
      </c>
      <c r="U174" s="30" t="s">
        <v>37</v>
      </c>
    </row>
    <row r="175" spans="1:21" ht="22.5" customHeight="1" x14ac:dyDescent="0.2">
      <c r="A175" s="172">
        <v>3702</v>
      </c>
      <c r="B175" s="181" t="s">
        <v>1632</v>
      </c>
      <c r="C175" s="174" t="s">
        <v>1633</v>
      </c>
      <c r="D175" s="175" t="s">
        <v>1576</v>
      </c>
      <c r="E175" s="175" t="s">
        <v>2537</v>
      </c>
      <c r="F175" s="173" t="s">
        <v>1634</v>
      </c>
      <c r="G175" s="173" t="s">
        <v>2547</v>
      </c>
      <c r="H175" s="19" t="s">
        <v>2548</v>
      </c>
      <c r="I175" s="31" t="s">
        <v>2549</v>
      </c>
      <c r="J175" s="21" t="s">
        <v>2550</v>
      </c>
      <c r="K175" s="22" t="s">
        <v>2551</v>
      </c>
      <c r="L175" s="119" t="s">
        <v>2552</v>
      </c>
      <c r="M175" s="24" t="s">
        <v>2553</v>
      </c>
      <c r="N175" s="66" t="str">
        <f>HYPERLINK("https://docs.google.com/spreadsheets/d/16c0Mu7UPgV39X0BigbIl_jRP_rdGzKbXAF53EYzKOb8/edit#gid=1060184755","https://docs.google.com/spreadsheets/d/16c0Mu7UPgV39X0BigbIl_jRP_rdGzKbXAF53EYzKOb8/edit#gid=1060184755")</f>
        <v>https://docs.google.com/spreadsheets/d/16c0Mu7UPgV39X0BigbIl_jRP_rdGzKbXAF53EYzKOb8/edit#gid=1060184755</v>
      </c>
      <c r="O175" s="79"/>
      <c r="P175" s="63"/>
      <c r="Q175" s="63" t="s">
        <v>2554</v>
      </c>
      <c r="R175" s="76" t="s">
        <v>2555</v>
      </c>
      <c r="S175" s="34" t="s">
        <v>2556</v>
      </c>
      <c r="T175" s="41" t="s">
        <v>2346</v>
      </c>
      <c r="U175" s="30" t="s">
        <v>53</v>
      </c>
    </row>
    <row r="176" spans="1:21" ht="22.5" customHeight="1" x14ac:dyDescent="0.2">
      <c r="A176" s="172">
        <v>3703</v>
      </c>
      <c r="B176" s="181" t="s">
        <v>1635</v>
      </c>
      <c r="C176" s="174" t="s">
        <v>317</v>
      </c>
      <c r="D176" s="175" t="s">
        <v>1576</v>
      </c>
      <c r="E176" s="175" t="s">
        <v>2537</v>
      </c>
      <c r="F176" s="173" t="s">
        <v>1631</v>
      </c>
      <c r="G176" s="173" t="s">
        <v>1636</v>
      </c>
      <c r="H176" s="57"/>
      <c r="I176" s="20"/>
      <c r="J176" s="21" t="s">
        <v>2557</v>
      </c>
      <c r="K176" s="58"/>
      <c r="L176" s="23" t="s">
        <v>2558</v>
      </c>
      <c r="M176" s="24" t="s">
        <v>2559</v>
      </c>
      <c r="N176" s="39" t="str">
        <f>HYPERLINK("https://docs.google.com/spreadsheets/d/14oG9K8W2WnBnsJ5xKIMGKeBgsYjqboqmI5OO-dqzBaM/edit#gid=1060184755","https://docs.google.com/spreadsheets/d/14oG9K8W2WnBnsJ5xKIMGKeBgsYjqboqmI5OO-dqzBaM/edit#gid=1060184755")</f>
        <v>https://docs.google.com/spreadsheets/d/14oG9K8W2WnBnsJ5xKIMGKeBgsYjqboqmI5OO-dqzBaM/edit#gid=1060184755</v>
      </c>
      <c r="O176" s="79"/>
      <c r="P176" s="63"/>
      <c r="Q176" s="63" t="s">
        <v>2560</v>
      </c>
      <c r="R176" s="76" t="s">
        <v>2561</v>
      </c>
      <c r="S176" s="34" t="s">
        <v>2562</v>
      </c>
      <c r="T176" s="41" t="s">
        <v>2346</v>
      </c>
      <c r="U176" s="30" t="s">
        <v>37</v>
      </c>
    </row>
    <row r="177" spans="1:21" ht="22.5" customHeight="1" x14ac:dyDescent="0.2">
      <c r="A177" s="172">
        <v>3704</v>
      </c>
      <c r="B177" s="181" t="s">
        <v>1637</v>
      </c>
      <c r="C177" s="174" t="s">
        <v>1638</v>
      </c>
      <c r="D177" s="175" t="s">
        <v>1576</v>
      </c>
      <c r="E177" s="175" t="s">
        <v>2537</v>
      </c>
      <c r="F177" s="173" t="s">
        <v>1640</v>
      </c>
      <c r="G177" s="173" t="s">
        <v>244</v>
      </c>
      <c r="H177" s="19" t="s">
        <v>2563</v>
      </c>
      <c r="I177" s="31" t="s">
        <v>2564</v>
      </c>
      <c r="J177" s="21" t="s">
        <v>2565</v>
      </c>
      <c r="K177" s="22" t="s">
        <v>2566</v>
      </c>
      <c r="L177" s="23" t="s">
        <v>2567</v>
      </c>
      <c r="M177" s="24" t="s">
        <v>2568</v>
      </c>
      <c r="N177" s="39" t="str">
        <f>HYPERLINK("https://docs.google.com/spreadsheets/d/1Le7iSLS5NTwI89PSTCYuxyPMaHtlcDB7AvkyaSFD7iU/edit#gid=1060184755","https://docs.google.com/spreadsheets/d/1Le7iSLS5NTwI89PSTCYuxyPMaHtlcDB7AvkyaSFD7iU/edit#gid=1060184755")</f>
        <v>https://docs.google.com/spreadsheets/d/1Le7iSLS5NTwI89PSTCYuxyPMaHtlcDB7AvkyaSFD7iU/edit#gid=1060184755</v>
      </c>
      <c r="O177" s="79"/>
      <c r="P177" s="63"/>
      <c r="Q177" s="63" t="s">
        <v>2569</v>
      </c>
      <c r="R177" s="76" t="s">
        <v>2570</v>
      </c>
      <c r="S177" s="34" t="s">
        <v>2571</v>
      </c>
      <c r="T177" s="41" t="s">
        <v>2346</v>
      </c>
      <c r="U177" s="30" t="s">
        <v>53</v>
      </c>
    </row>
    <row r="178" spans="1:21" ht="22.5" customHeight="1" x14ac:dyDescent="0.2">
      <c r="A178" s="172">
        <v>3705</v>
      </c>
      <c r="B178" s="181" t="s">
        <v>1642</v>
      </c>
      <c r="C178" s="174" t="s">
        <v>1644</v>
      </c>
      <c r="D178" s="175" t="s">
        <v>1576</v>
      </c>
      <c r="E178" s="175" t="s">
        <v>2537</v>
      </c>
      <c r="F178" s="173" t="s">
        <v>1646</v>
      </c>
      <c r="G178" s="173" t="s">
        <v>1647</v>
      </c>
      <c r="H178" s="19" t="s">
        <v>2572</v>
      </c>
      <c r="I178" s="31" t="s">
        <v>2573</v>
      </c>
      <c r="J178" s="21" t="s">
        <v>2574</v>
      </c>
      <c r="K178" s="22" t="s">
        <v>2575</v>
      </c>
      <c r="L178" s="23" t="s">
        <v>2576</v>
      </c>
      <c r="M178" s="24" t="s">
        <v>2577</v>
      </c>
      <c r="N178" s="39" t="str">
        <f>HYPERLINK("https://docs.google.com/spreadsheets/d/1J1BN5IhL2-ovS-NVy0kfiUnoZqT1fNHCHORwaFAdnAA/edit#gid=1060184755","https://docs.google.com/spreadsheets/d/1J1BN5IhL2-ovS-NVy0kfiUnoZqT1fNHCHORwaFAdnAA/edit#gid=1060184755")</f>
        <v>https://docs.google.com/spreadsheets/d/1J1BN5IhL2-ovS-NVy0kfiUnoZqT1fNHCHORwaFAdnAA/edit#gid=1060184755</v>
      </c>
      <c r="O178" s="79"/>
      <c r="P178" s="63"/>
      <c r="Q178" s="63"/>
      <c r="R178" s="76" t="s">
        <v>2578</v>
      </c>
      <c r="S178" s="34" t="s">
        <v>2579</v>
      </c>
      <c r="T178" s="41" t="s">
        <v>2346</v>
      </c>
      <c r="U178" s="30" t="s">
        <v>37</v>
      </c>
    </row>
    <row r="179" spans="1:21" ht="22.5" customHeight="1" x14ac:dyDescent="0.2">
      <c r="A179" s="172">
        <v>3706</v>
      </c>
      <c r="B179" s="181" t="s">
        <v>1650</v>
      </c>
      <c r="C179" s="174" t="s">
        <v>1651</v>
      </c>
      <c r="D179" s="175" t="s">
        <v>1576</v>
      </c>
      <c r="E179" s="175" t="s">
        <v>2537</v>
      </c>
      <c r="F179" s="173" t="s">
        <v>1653</v>
      </c>
      <c r="G179" s="173" t="s">
        <v>245</v>
      </c>
      <c r="H179" s="19" t="s">
        <v>2580</v>
      </c>
      <c r="I179" s="31" t="s">
        <v>2581</v>
      </c>
      <c r="J179" s="21" t="s">
        <v>2582</v>
      </c>
      <c r="K179" s="22" t="s">
        <v>2583</v>
      </c>
      <c r="L179" s="23" t="s">
        <v>2584</v>
      </c>
      <c r="M179" s="24" t="s">
        <v>2585</v>
      </c>
      <c r="N179" s="39" t="str">
        <f>HYPERLINK("https://docs.google.com/spreadsheets/d/12KNm2i-mlKMmbkY-FtcAwxZ2PHzjcwl-Fc9H6f2pEuU/edit#gid=1060184755","https://docs.google.com/spreadsheets/d/12KNm2i-mlKMmbkY-FtcAwxZ2PHzjcwl-Fc9H6f2pEuU/edit#gid=1060184755")</f>
        <v>https://docs.google.com/spreadsheets/d/12KNm2i-mlKMmbkY-FtcAwxZ2PHzjcwl-Fc9H6f2pEuU/edit#gid=1060184755</v>
      </c>
      <c r="O179" s="79"/>
      <c r="P179" s="63"/>
      <c r="Q179" s="63" t="s">
        <v>2586</v>
      </c>
      <c r="R179" s="76" t="s">
        <v>2587</v>
      </c>
      <c r="S179" s="134" t="s">
        <v>2588</v>
      </c>
      <c r="T179" s="41" t="s">
        <v>2346</v>
      </c>
      <c r="U179" s="30" t="s">
        <v>53</v>
      </c>
    </row>
    <row r="180" spans="1:21" ht="22.5" customHeight="1" x14ac:dyDescent="0.2">
      <c r="A180" s="172">
        <v>3707</v>
      </c>
      <c r="B180" s="181" t="s">
        <v>1654</v>
      </c>
      <c r="C180" s="174" t="s">
        <v>1655</v>
      </c>
      <c r="D180" s="175" t="s">
        <v>1576</v>
      </c>
      <c r="E180" s="175" t="s">
        <v>2537</v>
      </c>
      <c r="F180" s="173" t="s">
        <v>1046</v>
      </c>
      <c r="G180" s="173" t="s">
        <v>2589</v>
      </c>
      <c r="H180" s="19" t="s">
        <v>2590</v>
      </c>
      <c r="I180" s="31" t="s">
        <v>2591</v>
      </c>
      <c r="J180" s="21" t="s">
        <v>2592</v>
      </c>
      <c r="K180" s="22" t="s">
        <v>2593</v>
      </c>
      <c r="L180" s="23" t="s">
        <v>2594</v>
      </c>
      <c r="M180" s="24" t="s">
        <v>2595</v>
      </c>
      <c r="N180" s="39" t="str">
        <f>HYPERLINK("https://docs.google.com/spreadsheets/d/1yLVJOYbfy284tO3Wm3fM5jKhdNIkumiVPKpxIqZ4PvM/edit#gid=1060184755","https://docs.google.com/spreadsheets/d/1yLVJOYbfy284tO3Wm3fM5jKhdNIkumiVPKpxIqZ4PvM/edit#gid=1060184755")</f>
        <v>https://docs.google.com/spreadsheets/d/1yLVJOYbfy284tO3Wm3fM5jKhdNIkumiVPKpxIqZ4PvM/edit#gid=1060184755</v>
      </c>
      <c r="O180" s="79"/>
      <c r="P180" s="26"/>
      <c r="Q180" s="24" t="s">
        <v>2596</v>
      </c>
      <c r="R180" s="76" t="s">
        <v>2597</v>
      </c>
      <c r="S180" s="34" t="s">
        <v>2598</v>
      </c>
      <c r="T180" s="41" t="s">
        <v>2346</v>
      </c>
      <c r="U180" s="30" t="s">
        <v>37</v>
      </c>
    </row>
    <row r="181" spans="1:21" ht="22.5" customHeight="1" x14ac:dyDescent="0.2">
      <c r="A181" s="172">
        <v>3708</v>
      </c>
      <c r="B181" s="181" t="s">
        <v>1659</v>
      </c>
      <c r="C181" s="174" t="s">
        <v>1660</v>
      </c>
      <c r="D181" s="175" t="s">
        <v>1576</v>
      </c>
      <c r="E181" s="175" t="s">
        <v>2537</v>
      </c>
      <c r="F181" s="173" t="s">
        <v>1661</v>
      </c>
      <c r="G181" s="173" t="s">
        <v>1662</v>
      </c>
      <c r="H181" s="19" t="s">
        <v>2599</v>
      </c>
      <c r="I181" s="31" t="s">
        <v>2600</v>
      </c>
      <c r="J181" s="21" t="s">
        <v>2601</v>
      </c>
      <c r="K181" s="22" t="s">
        <v>2602</v>
      </c>
      <c r="L181" s="23" t="s">
        <v>2603</v>
      </c>
      <c r="M181" s="24" t="s">
        <v>2604</v>
      </c>
      <c r="N181" s="135" t="s">
        <v>2605</v>
      </c>
      <c r="O181" s="79"/>
      <c r="P181" s="26"/>
      <c r="Q181" s="26" t="s">
        <v>2606</v>
      </c>
      <c r="R181" s="76" t="s">
        <v>2607</v>
      </c>
      <c r="S181" s="34" t="s">
        <v>2608</v>
      </c>
      <c r="T181" s="29" t="s">
        <v>2609</v>
      </c>
      <c r="U181" s="30" t="s">
        <v>53</v>
      </c>
    </row>
    <row r="182" spans="1:21" ht="22.5" customHeight="1" x14ac:dyDescent="0.2">
      <c r="A182" s="172">
        <v>3709</v>
      </c>
      <c r="B182" s="181" t="s">
        <v>1663</v>
      </c>
      <c r="C182" s="174" t="s">
        <v>1664</v>
      </c>
      <c r="D182" s="175" t="s">
        <v>1576</v>
      </c>
      <c r="E182" s="175" t="s">
        <v>2537</v>
      </c>
      <c r="F182" s="173" t="s">
        <v>1665</v>
      </c>
      <c r="G182" s="173" t="s">
        <v>1666</v>
      </c>
      <c r="H182" s="19" t="s">
        <v>2610</v>
      </c>
      <c r="I182" s="31" t="s">
        <v>2611</v>
      </c>
      <c r="J182" s="21" t="s">
        <v>2612</v>
      </c>
      <c r="K182" s="22" t="s">
        <v>2613</v>
      </c>
      <c r="L182" s="23" t="s">
        <v>2614</v>
      </c>
      <c r="M182" s="24" t="s">
        <v>2615</v>
      </c>
      <c r="N182" s="105" t="s">
        <v>2616</v>
      </c>
      <c r="O182" s="79"/>
      <c r="P182" s="26"/>
      <c r="Q182" s="26" t="s">
        <v>2617</v>
      </c>
      <c r="R182" s="76" t="s">
        <v>2618</v>
      </c>
      <c r="S182" s="34" t="s">
        <v>2619</v>
      </c>
      <c r="T182" s="41" t="s">
        <v>2609</v>
      </c>
      <c r="U182" s="30" t="s">
        <v>37</v>
      </c>
    </row>
    <row r="183" spans="1:21" ht="22.5" customHeight="1" x14ac:dyDescent="0.2">
      <c r="A183" s="172">
        <v>3710</v>
      </c>
      <c r="B183" s="181" t="s">
        <v>1668</v>
      </c>
      <c r="C183" s="174" t="s">
        <v>1669</v>
      </c>
      <c r="D183" s="175" t="s">
        <v>1576</v>
      </c>
      <c r="E183" s="175" t="s">
        <v>2537</v>
      </c>
      <c r="F183" s="173" t="s">
        <v>1670</v>
      </c>
      <c r="G183" s="173" t="s">
        <v>1672</v>
      </c>
      <c r="H183" s="19" t="s">
        <v>2620</v>
      </c>
      <c r="I183" s="31" t="s">
        <v>2621</v>
      </c>
      <c r="J183" s="21" t="s">
        <v>2622</v>
      </c>
      <c r="K183" s="22" t="s">
        <v>2623</v>
      </c>
      <c r="L183" s="23" t="s">
        <v>2624</v>
      </c>
      <c r="M183" s="24" t="s">
        <v>2625</v>
      </c>
      <c r="N183" s="136" t="s">
        <v>2626</v>
      </c>
      <c r="O183" s="79"/>
      <c r="P183" s="26"/>
      <c r="Q183" s="26"/>
      <c r="R183" s="76" t="s">
        <v>2627</v>
      </c>
      <c r="S183" s="34" t="s">
        <v>2628</v>
      </c>
      <c r="T183" s="41" t="s">
        <v>2609</v>
      </c>
      <c r="U183" s="30" t="s">
        <v>53</v>
      </c>
    </row>
    <row r="184" spans="1:21" ht="22.5" customHeight="1" x14ac:dyDescent="0.2">
      <c r="A184" s="172">
        <v>3711</v>
      </c>
      <c r="B184" s="181" t="s">
        <v>1674</v>
      </c>
      <c r="C184" s="174" t="s">
        <v>317</v>
      </c>
      <c r="D184" s="175" t="s">
        <v>1576</v>
      </c>
      <c r="E184" s="175" t="s">
        <v>2537</v>
      </c>
      <c r="F184" s="173" t="s">
        <v>1631</v>
      </c>
      <c r="G184" s="173" t="s">
        <v>1676</v>
      </c>
      <c r="H184" s="57"/>
      <c r="I184" s="20"/>
      <c r="J184" s="21" t="s">
        <v>2629</v>
      </c>
      <c r="K184" s="58"/>
      <c r="L184" s="23" t="s">
        <v>2630</v>
      </c>
      <c r="M184" s="24" t="s">
        <v>2631</v>
      </c>
      <c r="N184" s="135" t="s">
        <v>2632</v>
      </c>
      <c r="O184" s="79"/>
      <c r="P184" s="26"/>
      <c r="Q184" s="26" t="s">
        <v>2633</v>
      </c>
      <c r="R184" s="76" t="s">
        <v>2634</v>
      </c>
      <c r="S184" s="34" t="s">
        <v>2635</v>
      </c>
      <c r="T184" s="41" t="s">
        <v>2609</v>
      </c>
      <c r="U184" s="30" t="s">
        <v>37</v>
      </c>
    </row>
    <row r="185" spans="1:21" ht="22.5" customHeight="1" x14ac:dyDescent="0.2">
      <c r="A185" s="172">
        <v>3801</v>
      </c>
      <c r="B185" s="181" t="s">
        <v>1679</v>
      </c>
      <c r="C185" s="174" t="s">
        <v>1680</v>
      </c>
      <c r="D185" s="175" t="s">
        <v>1576</v>
      </c>
      <c r="E185" s="175" t="s">
        <v>1681</v>
      </c>
      <c r="F185" s="173" t="s">
        <v>2636</v>
      </c>
      <c r="G185" s="173" t="s">
        <v>1686</v>
      </c>
      <c r="H185" s="19" t="s">
        <v>2637</v>
      </c>
      <c r="I185" s="31" t="s">
        <v>2638</v>
      </c>
      <c r="J185" s="47" t="s">
        <v>2639</v>
      </c>
      <c r="K185" s="48" t="s">
        <v>2640</v>
      </c>
      <c r="L185" s="49" t="s">
        <v>2641</v>
      </c>
      <c r="M185" s="50" t="s">
        <v>2642</v>
      </c>
      <c r="N185" s="133"/>
      <c r="O185" s="128"/>
      <c r="P185" s="75"/>
      <c r="Q185" s="75"/>
      <c r="R185" s="74" t="s">
        <v>2643</v>
      </c>
      <c r="S185" s="34" t="s">
        <v>2644</v>
      </c>
      <c r="T185" s="41" t="s">
        <v>2609</v>
      </c>
      <c r="U185" s="30" t="s">
        <v>53</v>
      </c>
    </row>
    <row r="186" spans="1:21" ht="22.5" customHeight="1" x14ac:dyDescent="0.2">
      <c r="A186" s="172">
        <v>3802</v>
      </c>
      <c r="B186" s="181" t="s">
        <v>1687</v>
      </c>
      <c r="C186" s="174" t="s">
        <v>317</v>
      </c>
      <c r="D186" s="175" t="s">
        <v>1576</v>
      </c>
      <c r="E186" s="175" t="s">
        <v>1681</v>
      </c>
      <c r="F186" s="173" t="s">
        <v>2636</v>
      </c>
      <c r="G186" s="173" t="s">
        <v>1689</v>
      </c>
      <c r="H186" s="57"/>
      <c r="I186" s="20"/>
      <c r="J186" s="69" t="s">
        <v>2645</v>
      </c>
      <c r="K186" s="58"/>
      <c r="L186" s="23" t="s">
        <v>2646</v>
      </c>
      <c r="M186" s="24" t="s">
        <v>2647</v>
      </c>
      <c r="N186" s="137" t="s">
        <v>2648</v>
      </c>
      <c r="O186" s="130"/>
      <c r="P186" s="26"/>
      <c r="Q186" s="26" t="s">
        <v>2649</v>
      </c>
      <c r="R186" s="80" t="s">
        <v>2650</v>
      </c>
      <c r="S186" s="34" t="s">
        <v>2651</v>
      </c>
      <c r="T186" s="41" t="s">
        <v>2609</v>
      </c>
      <c r="U186" s="30" t="s">
        <v>37</v>
      </c>
    </row>
    <row r="187" spans="1:21" ht="22.5" customHeight="1" x14ac:dyDescent="0.2">
      <c r="A187" s="172">
        <v>3803</v>
      </c>
      <c r="B187" s="181" t="s">
        <v>1690</v>
      </c>
      <c r="C187" s="174" t="s">
        <v>317</v>
      </c>
      <c r="D187" s="175" t="s">
        <v>1576</v>
      </c>
      <c r="E187" s="175" t="s">
        <v>1681</v>
      </c>
      <c r="F187" s="173" t="s">
        <v>2636</v>
      </c>
      <c r="G187" s="173" t="s">
        <v>2652</v>
      </c>
      <c r="H187" s="57"/>
      <c r="I187" s="20"/>
      <c r="J187" s="21" t="s">
        <v>2653</v>
      </c>
      <c r="K187" s="58"/>
      <c r="L187" s="23" t="s">
        <v>2654</v>
      </c>
      <c r="M187" s="24" t="s">
        <v>2655</v>
      </c>
      <c r="N187" s="105" t="s">
        <v>2656</v>
      </c>
      <c r="O187" s="79"/>
      <c r="P187" s="26"/>
      <c r="Q187" s="26" t="s">
        <v>2657</v>
      </c>
      <c r="R187" s="76" t="s">
        <v>2658</v>
      </c>
      <c r="S187" s="34" t="s">
        <v>2659</v>
      </c>
      <c r="T187" s="41" t="s">
        <v>2609</v>
      </c>
      <c r="U187" s="30" t="s">
        <v>53</v>
      </c>
    </row>
    <row r="188" spans="1:21" ht="22.5" customHeight="1" x14ac:dyDescent="0.2">
      <c r="A188" s="172">
        <v>3804</v>
      </c>
      <c r="B188" s="181" t="s">
        <v>1694</v>
      </c>
      <c r="C188" s="174" t="s">
        <v>317</v>
      </c>
      <c r="D188" s="175" t="s">
        <v>1576</v>
      </c>
      <c r="E188" s="175" t="s">
        <v>1681</v>
      </c>
      <c r="F188" s="173" t="s">
        <v>2636</v>
      </c>
      <c r="G188" s="173" t="s">
        <v>250</v>
      </c>
      <c r="H188" s="57"/>
      <c r="I188" s="20"/>
      <c r="J188" s="21" t="s">
        <v>2660</v>
      </c>
      <c r="K188" s="58"/>
      <c r="L188" s="23" t="s">
        <v>2661</v>
      </c>
      <c r="M188" s="24" t="s">
        <v>2662</v>
      </c>
      <c r="N188" s="135" t="s">
        <v>2663</v>
      </c>
      <c r="O188" s="79"/>
      <c r="P188" s="138"/>
      <c r="Q188" s="138"/>
      <c r="R188" s="76" t="s">
        <v>2664</v>
      </c>
      <c r="S188" s="34" t="s">
        <v>2665</v>
      </c>
      <c r="T188" s="41" t="s">
        <v>2609</v>
      </c>
      <c r="U188" s="30" t="s">
        <v>37</v>
      </c>
    </row>
    <row r="189" spans="1:21" ht="22.5" customHeight="1" x14ac:dyDescent="0.2">
      <c r="A189" s="172">
        <v>3904</v>
      </c>
      <c r="B189" s="181" t="s">
        <v>1698</v>
      </c>
      <c r="C189" s="174" t="s">
        <v>1699</v>
      </c>
      <c r="D189" s="175" t="s">
        <v>1576</v>
      </c>
      <c r="E189" s="175" t="s">
        <v>1701</v>
      </c>
      <c r="F189" s="173" t="s">
        <v>1523</v>
      </c>
      <c r="G189" s="173" t="s">
        <v>1703</v>
      </c>
      <c r="H189" s="19" t="s">
        <v>2666</v>
      </c>
      <c r="I189" s="31" t="s">
        <v>2667</v>
      </c>
      <c r="J189" s="47" t="s">
        <v>2668</v>
      </c>
      <c r="K189" s="48" t="s">
        <v>2669</v>
      </c>
      <c r="L189" s="49" t="s">
        <v>2670</v>
      </c>
      <c r="M189" s="50" t="s">
        <v>2671</v>
      </c>
      <c r="N189" s="139" t="s">
        <v>2672</v>
      </c>
      <c r="O189" s="128"/>
      <c r="P189" s="140"/>
      <c r="Q189" s="140" t="s">
        <v>2673</v>
      </c>
      <c r="R189" s="74" t="s">
        <v>2674</v>
      </c>
      <c r="S189" s="34" t="s">
        <v>2675</v>
      </c>
      <c r="T189" s="41" t="s">
        <v>2609</v>
      </c>
      <c r="U189" s="30" t="s">
        <v>53</v>
      </c>
    </row>
    <row r="190" spans="1:21" ht="22.5" customHeight="1" x14ac:dyDescent="0.2">
      <c r="A190" s="172">
        <v>3901</v>
      </c>
      <c r="B190" s="181" t="s">
        <v>1707</v>
      </c>
      <c r="C190" s="174" t="s">
        <v>1709</v>
      </c>
      <c r="D190" s="175" t="s">
        <v>1576</v>
      </c>
      <c r="E190" s="175" t="s">
        <v>1701</v>
      </c>
      <c r="F190" s="173" t="s">
        <v>1523</v>
      </c>
      <c r="G190" s="173" t="s">
        <v>1710</v>
      </c>
      <c r="H190" s="19" t="s">
        <v>2676</v>
      </c>
      <c r="I190" s="31" t="s">
        <v>2677</v>
      </c>
      <c r="J190" s="21" t="s">
        <v>2678</v>
      </c>
      <c r="K190" s="22" t="s">
        <v>2679</v>
      </c>
      <c r="L190" s="23" t="s">
        <v>2680</v>
      </c>
      <c r="M190" s="24" t="s">
        <v>2681</v>
      </c>
      <c r="N190" s="141" t="s">
        <v>2682</v>
      </c>
      <c r="O190" s="79"/>
      <c r="P190" s="26"/>
      <c r="Q190" s="26" t="s">
        <v>2683</v>
      </c>
      <c r="R190" s="76" t="s">
        <v>2684</v>
      </c>
      <c r="S190" s="34" t="s">
        <v>2685</v>
      </c>
      <c r="T190" s="41" t="s">
        <v>2609</v>
      </c>
      <c r="U190" s="30" t="s">
        <v>37</v>
      </c>
    </row>
    <row r="191" spans="1:21" ht="22.5" customHeight="1" x14ac:dyDescent="0.2">
      <c r="A191" s="172">
        <v>3911</v>
      </c>
      <c r="B191" s="181" t="s">
        <v>1711</v>
      </c>
      <c r="C191" s="174" t="s">
        <v>317</v>
      </c>
      <c r="D191" s="175" t="s">
        <v>1576</v>
      </c>
      <c r="E191" s="175" t="s">
        <v>1701</v>
      </c>
      <c r="F191" s="173" t="s">
        <v>1523</v>
      </c>
      <c r="G191" s="173" t="s">
        <v>1712</v>
      </c>
      <c r="H191" s="57"/>
      <c r="I191" s="20"/>
      <c r="J191" s="21" t="s">
        <v>2686</v>
      </c>
      <c r="K191" s="58"/>
      <c r="L191" s="23" t="s">
        <v>2687</v>
      </c>
      <c r="M191" s="24" t="s">
        <v>2688</v>
      </c>
      <c r="N191" s="141" t="s">
        <v>2689</v>
      </c>
      <c r="O191" s="79"/>
      <c r="P191" s="26"/>
      <c r="Q191" s="24" t="s">
        <v>2381</v>
      </c>
      <c r="R191" s="76" t="s">
        <v>2690</v>
      </c>
      <c r="S191" s="34" t="s">
        <v>2691</v>
      </c>
      <c r="T191" s="41" t="s">
        <v>2609</v>
      </c>
      <c r="U191" s="30" t="s">
        <v>53</v>
      </c>
    </row>
    <row r="192" spans="1:21" ht="22.5" customHeight="1" x14ac:dyDescent="0.2">
      <c r="A192" s="172">
        <v>3908</v>
      </c>
      <c r="B192" s="181" t="s">
        <v>1714</v>
      </c>
      <c r="C192" s="174" t="s">
        <v>317</v>
      </c>
      <c r="D192" s="175" t="s">
        <v>1576</v>
      </c>
      <c r="E192" s="175" t="s">
        <v>1701</v>
      </c>
      <c r="F192" s="173" t="s">
        <v>1523</v>
      </c>
      <c r="G192" s="173" t="s">
        <v>252</v>
      </c>
      <c r="H192" s="57"/>
      <c r="I192" s="20"/>
      <c r="J192" s="21" t="s">
        <v>2692</v>
      </c>
      <c r="K192" s="58"/>
      <c r="L192" s="23" t="s">
        <v>2693</v>
      </c>
      <c r="M192" s="24" t="s">
        <v>2694</v>
      </c>
      <c r="N192" s="55"/>
      <c r="O192" s="79"/>
      <c r="P192" s="26"/>
      <c r="Q192" s="26"/>
      <c r="R192" s="76" t="s">
        <v>2695</v>
      </c>
      <c r="S192" s="34" t="s">
        <v>2696</v>
      </c>
      <c r="T192" s="41" t="s">
        <v>2609</v>
      </c>
      <c r="U192" s="30" t="s">
        <v>37</v>
      </c>
    </row>
    <row r="193" spans="1:21" ht="22.5" customHeight="1" x14ac:dyDescent="0.2">
      <c r="A193" s="172">
        <v>3910</v>
      </c>
      <c r="B193" s="181" t="s">
        <v>1717</v>
      </c>
      <c r="C193" s="174" t="s">
        <v>317</v>
      </c>
      <c r="D193" s="175" t="s">
        <v>1576</v>
      </c>
      <c r="E193" s="175" t="s">
        <v>1701</v>
      </c>
      <c r="F193" s="173" t="s">
        <v>2697</v>
      </c>
      <c r="G193" s="173" t="s">
        <v>1718</v>
      </c>
      <c r="H193" s="57"/>
      <c r="I193" s="20"/>
      <c r="J193" s="21" t="s">
        <v>2698</v>
      </c>
      <c r="K193" s="58"/>
      <c r="L193" s="23" t="s">
        <v>2699</v>
      </c>
      <c r="M193" s="24" t="s">
        <v>2700</v>
      </c>
      <c r="N193" s="141" t="s">
        <v>2701</v>
      </c>
      <c r="O193" s="79"/>
      <c r="P193" s="26"/>
      <c r="Q193" s="26"/>
      <c r="R193" s="76" t="s">
        <v>2702</v>
      </c>
      <c r="S193" s="34" t="s">
        <v>2703</v>
      </c>
      <c r="T193" s="41" t="s">
        <v>2609</v>
      </c>
      <c r="U193" s="30" t="s">
        <v>53</v>
      </c>
    </row>
    <row r="194" spans="1:21" ht="22.5" customHeight="1" x14ac:dyDescent="0.2">
      <c r="A194" s="172">
        <v>3909</v>
      </c>
      <c r="B194" s="181" t="s">
        <v>1719</v>
      </c>
      <c r="C194" s="174" t="s">
        <v>317</v>
      </c>
      <c r="D194" s="175" t="s">
        <v>1576</v>
      </c>
      <c r="E194" s="175" t="s">
        <v>1701</v>
      </c>
      <c r="F194" s="173" t="s">
        <v>2704</v>
      </c>
      <c r="G194" s="173" t="s">
        <v>1720</v>
      </c>
      <c r="H194" s="57"/>
      <c r="I194" s="20"/>
      <c r="J194" s="21" t="s">
        <v>2705</v>
      </c>
      <c r="K194" s="58"/>
      <c r="L194" s="23" t="s">
        <v>2706</v>
      </c>
      <c r="M194" s="24" t="s">
        <v>2707</v>
      </c>
      <c r="N194" s="141" t="s">
        <v>2708</v>
      </c>
      <c r="O194" s="79"/>
      <c r="P194" s="63"/>
      <c r="Q194" s="63"/>
      <c r="R194" s="76" t="s">
        <v>2709</v>
      </c>
      <c r="S194" s="34" t="s">
        <v>2710</v>
      </c>
      <c r="T194" s="41" t="s">
        <v>2609</v>
      </c>
      <c r="U194" s="30" t="s">
        <v>37</v>
      </c>
    </row>
    <row r="195" spans="1:21" ht="22.5" customHeight="1" x14ac:dyDescent="0.2">
      <c r="A195" s="172">
        <v>3903</v>
      </c>
      <c r="B195" s="181" t="s">
        <v>1721</v>
      </c>
      <c r="C195" s="174" t="s">
        <v>1722</v>
      </c>
      <c r="D195" s="175" t="s">
        <v>1576</v>
      </c>
      <c r="E195" s="175" t="s">
        <v>1701</v>
      </c>
      <c r="F195" s="173" t="s">
        <v>2697</v>
      </c>
      <c r="G195" s="173" t="s">
        <v>1723</v>
      </c>
      <c r="H195" s="19" t="s">
        <v>2711</v>
      </c>
      <c r="I195" s="31" t="s">
        <v>2712</v>
      </c>
      <c r="J195" s="21" t="s">
        <v>2713</v>
      </c>
      <c r="K195" s="22" t="s">
        <v>2714</v>
      </c>
      <c r="L195" s="23" t="s">
        <v>2715</v>
      </c>
      <c r="M195" s="24" t="s">
        <v>2716</v>
      </c>
      <c r="N195" s="55"/>
      <c r="O195" s="79"/>
      <c r="P195" s="63"/>
      <c r="Q195" s="63"/>
      <c r="R195" s="76" t="s">
        <v>2717</v>
      </c>
      <c r="S195" s="34" t="s">
        <v>2718</v>
      </c>
      <c r="T195" s="41" t="s">
        <v>2609</v>
      </c>
      <c r="U195" s="30" t="s">
        <v>53</v>
      </c>
    </row>
    <row r="196" spans="1:21" ht="22.5" customHeight="1" x14ac:dyDescent="0.2">
      <c r="A196" s="172">
        <v>3905</v>
      </c>
      <c r="B196" s="181" t="s">
        <v>1724</v>
      </c>
      <c r="C196" s="174" t="s">
        <v>1725</v>
      </c>
      <c r="D196" s="175" t="s">
        <v>1576</v>
      </c>
      <c r="E196" s="175" t="s">
        <v>1701</v>
      </c>
      <c r="F196" s="173" t="s">
        <v>603</v>
      </c>
      <c r="G196" s="173" t="s">
        <v>1726</v>
      </c>
      <c r="H196" s="19" t="s">
        <v>2719</v>
      </c>
      <c r="I196" s="31" t="s">
        <v>2720</v>
      </c>
      <c r="J196" s="21" t="s">
        <v>2721</v>
      </c>
      <c r="K196" s="22" t="s">
        <v>2722</v>
      </c>
      <c r="L196" s="23" t="s">
        <v>2723</v>
      </c>
      <c r="M196" s="24" t="s">
        <v>2724</v>
      </c>
      <c r="N196" s="141" t="s">
        <v>2725</v>
      </c>
      <c r="O196" s="79"/>
      <c r="P196" s="63"/>
      <c r="Q196" s="63"/>
      <c r="R196" s="76" t="s">
        <v>2726</v>
      </c>
      <c r="S196" s="34" t="s">
        <v>2727</v>
      </c>
      <c r="T196" s="41" t="s">
        <v>2609</v>
      </c>
      <c r="U196" s="30" t="s">
        <v>37</v>
      </c>
    </row>
    <row r="197" spans="1:21" ht="22.5" customHeight="1" x14ac:dyDescent="0.2">
      <c r="A197" s="172">
        <v>3907</v>
      </c>
      <c r="B197" s="181" t="s">
        <v>1727</v>
      </c>
      <c r="C197" s="174" t="s">
        <v>1728</v>
      </c>
      <c r="D197" s="175" t="s">
        <v>1576</v>
      </c>
      <c r="E197" s="175" t="s">
        <v>1701</v>
      </c>
      <c r="F197" s="173" t="s">
        <v>2728</v>
      </c>
      <c r="G197" s="173" t="s">
        <v>1729</v>
      </c>
      <c r="H197" s="57"/>
      <c r="I197" s="20"/>
      <c r="J197" s="21" t="s">
        <v>2729</v>
      </c>
      <c r="K197" s="58"/>
      <c r="L197" s="23" t="s">
        <v>2730</v>
      </c>
      <c r="M197" s="24" t="s">
        <v>2731</v>
      </c>
      <c r="N197" s="141" t="s">
        <v>2732</v>
      </c>
      <c r="O197" s="79"/>
      <c r="P197" s="63"/>
      <c r="Q197" s="63" t="s">
        <v>2733</v>
      </c>
      <c r="R197" s="76" t="s">
        <v>2734</v>
      </c>
      <c r="S197" s="34" t="s">
        <v>2735</v>
      </c>
      <c r="T197" s="41" t="s">
        <v>2609</v>
      </c>
      <c r="U197" s="30" t="s">
        <v>53</v>
      </c>
    </row>
    <row r="198" spans="1:21" ht="22.5" customHeight="1" x14ac:dyDescent="0.2">
      <c r="A198" s="172">
        <v>3906</v>
      </c>
      <c r="B198" s="181" t="s">
        <v>1732</v>
      </c>
      <c r="C198" s="174" t="s">
        <v>317</v>
      </c>
      <c r="D198" s="175" t="s">
        <v>1576</v>
      </c>
      <c r="E198" s="175" t="s">
        <v>1701</v>
      </c>
      <c r="F198" s="173" t="s">
        <v>882</v>
      </c>
      <c r="G198" s="173" t="s">
        <v>1733</v>
      </c>
      <c r="H198" s="57"/>
      <c r="I198" s="20"/>
      <c r="J198" s="21" t="s">
        <v>2736</v>
      </c>
      <c r="K198" s="58"/>
      <c r="L198" s="23" t="s">
        <v>2737</v>
      </c>
      <c r="M198" s="24" t="s">
        <v>2738</v>
      </c>
      <c r="N198" s="142" t="s">
        <v>2739</v>
      </c>
      <c r="O198" s="79"/>
      <c r="P198" s="63"/>
      <c r="Q198" s="63"/>
      <c r="R198" s="76" t="s">
        <v>2740</v>
      </c>
      <c r="S198" s="34" t="s">
        <v>2741</v>
      </c>
      <c r="T198" s="41" t="s">
        <v>2609</v>
      </c>
      <c r="U198" s="30" t="s">
        <v>37</v>
      </c>
    </row>
    <row r="199" spans="1:21" ht="22.5" customHeight="1" x14ac:dyDescent="0.2">
      <c r="A199" s="172">
        <v>3902</v>
      </c>
      <c r="B199" s="181" t="s">
        <v>1734</v>
      </c>
      <c r="C199" s="174" t="s">
        <v>1735</v>
      </c>
      <c r="D199" s="175" t="s">
        <v>1576</v>
      </c>
      <c r="E199" s="175" t="s">
        <v>1701</v>
      </c>
      <c r="F199" s="173" t="s">
        <v>882</v>
      </c>
      <c r="G199" s="187" t="s">
        <v>1736</v>
      </c>
      <c r="H199" s="19" t="s">
        <v>2742</v>
      </c>
      <c r="I199" s="31" t="s">
        <v>2743</v>
      </c>
      <c r="J199" s="21" t="s">
        <v>2744</v>
      </c>
      <c r="K199" s="87" t="str">
        <f>HYPERLINK("https://docs.google.com/spreadsheets/d/1c6uONc02JeM0d97UV24TxnRd8odfsyGa0BmUHUpDajs/edit#gid=1996311398","https://docs.google.com/spreadsheets/d/1c6uONc02JeM0d97UV24TxnRd8odfsyGa0BmUHUpDajs/edit#gid=1996311398")</f>
        <v>https://docs.google.com/spreadsheets/d/1c6uONc02JeM0d97UV24TxnRd8odfsyGa0BmUHUpDajs/edit#gid=1996311398</v>
      </c>
      <c r="L199" s="65" t="s">
        <v>2745</v>
      </c>
      <c r="M199" s="24" t="s">
        <v>2746</v>
      </c>
      <c r="N199" s="55"/>
      <c r="O199" s="79"/>
      <c r="P199" s="26"/>
      <c r="Q199" s="26"/>
      <c r="R199" s="76" t="s">
        <v>2747</v>
      </c>
      <c r="S199" s="34" t="s">
        <v>2748</v>
      </c>
      <c r="T199" s="41" t="s">
        <v>2609</v>
      </c>
      <c r="U199" s="30" t="s">
        <v>53</v>
      </c>
    </row>
    <row r="200" spans="1:21" ht="22.5" customHeight="1" x14ac:dyDescent="0.2">
      <c r="A200" s="172">
        <v>1003</v>
      </c>
      <c r="B200" s="181" t="s">
        <v>288</v>
      </c>
      <c r="C200" s="174" t="s">
        <v>1741</v>
      </c>
      <c r="D200" s="175" t="s">
        <v>110</v>
      </c>
      <c r="E200" s="175" t="s">
        <v>1742</v>
      </c>
      <c r="F200" s="173" t="s">
        <v>110</v>
      </c>
      <c r="G200" s="173" t="s">
        <v>2749</v>
      </c>
      <c r="H200" s="19" t="s">
        <v>2750</v>
      </c>
      <c r="I200" s="31" t="s">
        <v>2751</v>
      </c>
      <c r="J200" s="47" t="s">
        <v>2752</v>
      </c>
      <c r="K200" s="48" t="s">
        <v>2753</v>
      </c>
      <c r="L200" s="23" t="s">
        <v>2754</v>
      </c>
      <c r="M200" s="50" t="s">
        <v>2755</v>
      </c>
      <c r="N200" s="47" t="s">
        <v>2756</v>
      </c>
      <c r="O200" s="74" t="s">
        <v>2757</v>
      </c>
      <c r="P200" s="143"/>
      <c r="Q200" s="143" t="s">
        <v>2758</v>
      </c>
      <c r="R200" s="74" t="s">
        <v>2759</v>
      </c>
      <c r="S200" s="34" t="s">
        <v>2760</v>
      </c>
      <c r="T200" s="41" t="s">
        <v>2609</v>
      </c>
      <c r="U200" s="30" t="s">
        <v>37</v>
      </c>
    </row>
    <row r="201" spans="1:21" ht="22.5" customHeight="1" x14ac:dyDescent="0.2">
      <c r="A201" s="172">
        <v>1006</v>
      </c>
      <c r="B201" s="181" t="s">
        <v>625</v>
      </c>
      <c r="C201" s="174" t="s">
        <v>2761</v>
      </c>
      <c r="D201" s="175" t="s">
        <v>110</v>
      </c>
      <c r="E201" s="175" t="s">
        <v>1742</v>
      </c>
      <c r="F201" s="173" t="s">
        <v>110</v>
      </c>
      <c r="G201" s="173" t="s">
        <v>1749</v>
      </c>
      <c r="H201" s="19" t="s">
        <v>2762</v>
      </c>
      <c r="I201" s="31" t="s">
        <v>2763</v>
      </c>
      <c r="J201" s="21" t="s">
        <v>2764</v>
      </c>
      <c r="K201" s="22" t="s">
        <v>2765</v>
      </c>
      <c r="L201" s="23" t="s">
        <v>2766</v>
      </c>
      <c r="M201" s="26"/>
      <c r="N201" s="21" t="s">
        <v>2767</v>
      </c>
      <c r="O201" s="76" t="s">
        <v>2768</v>
      </c>
      <c r="P201" s="26"/>
      <c r="Q201" s="26"/>
      <c r="R201" s="79"/>
      <c r="S201" s="34" t="s">
        <v>2769</v>
      </c>
      <c r="T201" s="41" t="s">
        <v>2609</v>
      </c>
      <c r="U201" s="30" t="s">
        <v>37</v>
      </c>
    </row>
    <row r="202" spans="1:21" ht="22.5" customHeight="1" x14ac:dyDescent="0.2">
      <c r="A202" s="172">
        <v>1007</v>
      </c>
      <c r="B202" s="181" t="s">
        <v>358</v>
      </c>
      <c r="C202" s="174" t="s">
        <v>1752</v>
      </c>
      <c r="D202" s="174" t="s">
        <v>110</v>
      </c>
      <c r="E202" s="175" t="s">
        <v>1742</v>
      </c>
      <c r="F202" s="173" t="s">
        <v>110</v>
      </c>
      <c r="G202" s="177" t="s">
        <v>2770</v>
      </c>
      <c r="H202" s="19" t="s">
        <v>2771</v>
      </c>
      <c r="I202" s="31" t="s">
        <v>2772</v>
      </c>
      <c r="J202" s="144" t="s">
        <v>2773</v>
      </c>
      <c r="K202" s="145" t="s">
        <v>2774</v>
      </c>
      <c r="L202" s="146" t="s">
        <v>2775</v>
      </c>
      <c r="M202" s="147"/>
      <c r="N202" s="109"/>
      <c r="U202" s="30" t="s">
        <v>53</v>
      </c>
    </row>
    <row r="203" spans="1:21" ht="22.5" customHeight="1" x14ac:dyDescent="0.2">
      <c r="A203" s="172">
        <v>1008</v>
      </c>
      <c r="B203" s="181" t="s">
        <v>376</v>
      </c>
      <c r="C203" s="174" t="s">
        <v>1759</v>
      </c>
      <c r="D203" s="175" t="s">
        <v>110</v>
      </c>
      <c r="E203" s="175" t="s">
        <v>1742</v>
      </c>
      <c r="F203" s="173" t="s">
        <v>110</v>
      </c>
      <c r="G203" s="173" t="s">
        <v>1761</v>
      </c>
      <c r="H203" s="19" t="s">
        <v>2776</v>
      </c>
      <c r="I203" s="31" t="s">
        <v>2777</v>
      </c>
      <c r="J203" s="21" t="s">
        <v>2778</v>
      </c>
      <c r="K203" s="22" t="s">
        <v>2779</v>
      </c>
      <c r="L203" s="23" t="s">
        <v>2780</v>
      </c>
      <c r="M203" s="24" t="s">
        <v>2781</v>
      </c>
      <c r="N203" s="21" t="s">
        <v>2782</v>
      </c>
      <c r="O203" s="76" t="s">
        <v>2783</v>
      </c>
      <c r="P203" s="26"/>
      <c r="Q203" s="26" t="s">
        <v>2784</v>
      </c>
      <c r="R203" s="76" t="s">
        <v>2785</v>
      </c>
      <c r="S203" s="34" t="s">
        <v>2786</v>
      </c>
      <c r="T203" s="41" t="s">
        <v>2787</v>
      </c>
      <c r="U203" s="30" t="s">
        <v>37</v>
      </c>
    </row>
    <row r="204" spans="1:21" ht="22.5" customHeight="1" x14ac:dyDescent="0.2">
      <c r="A204" s="172">
        <v>1002</v>
      </c>
      <c r="B204" s="181" t="s">
        <v>377</v>
      </c>
      <c r="C204" s="174" t="s">
        <v>1765</v>
      </c>
      <c r="D204" s="175" t="s">
        <v>110</v>
      </c>
      <c r="E204" s="175" t="s">
        <v>1742</v>
      </c>
      <c r="F204" s="173" t="s">
        <v>110</v>
      </c>
      <c r="G204" s="173" t="s">
        <v>1766</v>
      </c>
      <c r="H204" s="19" t="s">
        <v>2788</v>
      </c>
      <c r="I204" s="31" t="s">
        <v>2789</v>
      </c>
      <c r="J204" s="21" t="s">
        <v>2790</v>
      </c>
      <c r="K204" s="22" t="s">
        <v>2791</v>
      </c>
      <c r="L204" s="23" t="s">
        <v>2792</v>
      </c>
      <c r="M204" s="24" t="s">
        <v>2793</v>
      </c>
      <c r="N204" s="21" t="s">
        <v>2794</v>
      </c>
      <c r="O204" s="76" t="s">
        <v>2795</v>
      </c>
      <c r="P204" s="26"/>
      <c r="Q204" s="26" t="s">
        <v>2796</v>
      </c>
      <c r="R204" s="76" t="s">
        <v>2797</v>
      </c>
      <c r="S204" s="34" t="s">
        <v>2798</v>
      </c>
      <c r="T204" s="41" t="s">
        <v>560</v>
      </c>
      <c r="U204" s="30" t="s">
        <v>53</v>
      </c>
    </row>
    <row r="205" spans="1:21" ht="22.5" customHeight="1" x14ac:dyDescent="0.2">
      <c r="A205" s="172">
        <v>1013</v>
      </c>
      <c r="B205" s="181" t="s">
        <v>380</v>
      </c>
      <c r="C205" s="174" t="s">
        <v>1781</v>
      </c>
      <c r="D205" s="175" t="s">
        <v>110</v>
      </c>
      <c r="E205" s="175" t="s">
        <v>1742</v>
      </c>
      <c r="F205" s="173" t="s">
        <v>110</v>
      </c>
      <c r="G205" s="173" t="s">
        <v>1782</v>
      </c>
      <c r="H205" s="19" t="s">
        <v>2799</v>
      </c>
      <c r="I205" s="31" t="s">
        <v>2800</v>
      </c>
      <c r="J205" s="21" t="s">
        <v>2801</v>
      </c>
      <c r="K205" s="148" t="s">
        <v>2802</v>
      </c>
      <c r="L205" s="23" t="s">
        <v>2803</v>
      </c>
      <c r="M205" s="24" t="s">
        <v>2804</v>
      </c>
      <c r="N205" s="21" t="s">
        <v>2805</v>
      </c>
      <c r="O205" s="76" t="s">
        <v>2806</v>
      </c>
      <c r="P205" s="149"/>
      <c r="Q205" s="149" t="s">
        <v>2807</v>
      </c>
      <c r="R205" s="76" t="s">
        <v>2808</v>
      </c>
      <c r="S205" s="34" t="s">
        <v>2809</v>
      </c>
      <c r="T205" s="41" t="s">
        <v>2787</v>
      </c>
      <c r="U205" s="30" t="s">
        <v>37</v>
      </c>
    </row>
    <row r="206" spans="1:21" ht="22.5" customHeight="1" x14ac:dyDescent="0.2">
      <c r="A206" s="172">
        <v>1011</v>
      </c>
      <c r="B206" s="181" t="s">
        <v>278</v>
      </c>
      <c r="C206" s="174" t="s">
        <v>1783</v>
      </c>
      <c r="D206" s="175" t="s">
        <v>110</v>
      </c>
      <c r="E206" s="175" t="s">
        <v>1742</v>
      </c>
      <c r="F206" s="173" t="s">
        <v>110</v>
      </c>
      <c r="G206" s="173" t="s">
        <v>1784</v>
      </c>
      <c r="H206" s="19" t="s">
        <v>2810</v>
      </c>
      <c r="I206" s="31" t="s">
        <v>2811</v>
      </c>
      <c r="J206" s="21" t="s">
        <v>2812</v>
      </c>
      <c r="K206" s="22" t="s">
        <v>2813</v>
      </c>
      <c r="L206" s="23" t="s">
        <v>2814</v>
      </c>
      <c r="M206" s="24" t="s">
        <v>2815</v>
      </c>
      <c r="N206" s="21" t="s">
        <v>2816</v>
      </c>
      <c r="O206" s="76" t="s">
        <v>2817</v>
      </c>
      <c r="P206" s="26"/>
      <c r="Q206" s="26"/>
      <c r="R206" s="76" t="s">
        <v>2818</v>
      </c>
      <c r="S206" s="34" t="s">
        <v>2819</v>
      </c>
      <c r="T206" s="41" t="s">
        <v>2787</v>
      </c>
      <c r="U206" s="30" t="s">
        <v>53</v>
      </c>
    </row>
    <row r="207" spans="1:21" ht="22.5" customHeight="1" x14ac:dyDescent="0.2">
      <c r="A207" s="172">
        <v>1014</v>
      </c>
      <c r="B207" s="181" t="s">
        <v>650</v>
      </c>
      <c r="C207" s="174" t="s">
        <v>1793</v>
      </c>
      <c r="D207" s="175" t="s">
        <v>110</v>
      </c>
      <c r="E207" s="175" t="s">
        <v>1742</v>
      </c>
      <c r="F207" s="173" t="s">
        <v>110</v>
      </c>
      <c r="G207" s="173" t="s">
        <v>1794</v>
      </c>
      <c r="H207" s="57"/>
      <c r="I207" s="31" t="s">
        <v>2820</v>
      </c>
      <c r="J207" s="21" t="s">
        <v>2821</v>
      </c>
      <c r="K207" s="22" t="s">
        <v>2822</v>
      </c>
      <c r="L207" s="23" t="s">
        <v>2823</v>
      </c>
      <c r="M207" s="24" t="s">
        <v>2824</v>
      </c>
      <c r="N207" s="21" t="s">
        <v>2825</v>
      </c>
      <c r="O207" s="150"/>
      <c r="P207" s="26"/>
      <c r="Q207" s="26" t="s">
        <v>2826</v>
      </c>
      <c r="R207" s="76" t="s">
        <v>2827</v>
      </c>
      <c r="S207" s="34" t="s">
        <v>2828</v>
      </c>
      <c r="T207" s="41" t="s">
        <v>2787</v>
      </c>
      <c r="U207" s="30" t="s">
        <v>37</v>
      </c>
    </row>
    <row r="208" spans="1:21" ht="22.5" customHeight="1" x14ac:dyDescent="0.2">
      <c r="A208" s="172">
        <v>1015</v>
      </c>
      <c r="B208" s="181" t="s">
        <v>54</v>
      </c>
      <c r="C208" s="174" t="s">
        <v>317</v>
      </c>
      <c r="D208" s="175" t="s">
        <v>110</v>
      </c>
      <c r="E208" s="175" t="s">
        <v>1742</v>
      </c>
      <c r="F208" s="173" t="s">
        <v>110</v>
      </c>
      <c r="G208" s="183" t="s">
        <v>1798</v>
      </c>
      <c r="H208" s="19" t="s">
        <v>2829</v>
      </c>
      <c r="I208" s="31" t="s">
        <v>2830</v>
      </c>
      <c r="J208" s="21" t="s">
        <v>2831</v>
      </c>
      <c r="K208" s="151"/>
      <c r="L208" s="78" t="str">
        <f>HYPERLINK("https://docs.google.com/spreadsheets/d/1jIvRzPI9PJe43w8Wsla_22SWDZqXaxW0QNM7khf_Tw4/edit#gid=1763941249","https://docs.google.com/spreadsheets/d/1jIvRzPI9PJe43w8Wsla_22SWDZqXaxW0QNM7khf_Tw4/edit#gid=1763941249")</f>
        <v>https://docs.google.com/spreadsheets/d/1jIvRzPI9PJe43w8Wsla_22SWDZqXaxW0QNM7khf_Tw4/edit#gid=1763941249</v>
      </c>
      <c r="M208" s="24" t="s">
        <v>2832</v>
      </c>
      <c r="N208" s="21" t="s">
        <v>2833</v>
      </c>
      <c r="O208" s="150"/>
      <c r="P208" s="26"/>
      <c r="Q208" s="26"/>
      <c r="R208" s="76" t="s">
        <v>2834</v>
      </c>
      <c r="S208" s="34" t="s">
        <v>2835</v>
      </c>
      <c r="T208" s="41" t="s">
        <v>2787</v>
      </c>
      <c r="U208" s="30" t="s">
        <v>53</v>
      </c>
    </row>
    <row r="209" spans="1:21" ht="22.5" customHeight="1" x14ac:dyDescent="0.2">
      <c r="A209" s="38"/>
      <c r="B209" s="16"/>
      <c r="C209" s="38"/>
      <c r="D209" s="17"/>
      <c r="E209" s="17"/>
      <c r="F209" s="16"/>
      <c r="G209" s="43"/>
      <c r="H209" s="152"/>
      <c r="I209" s="153"/>
      <c r="J209" s="55"/>
      <c r="K209" s="154"/>
      <c r="L209" s="155"/>
      <c r="M209" s="26"/>
      <c r="N209" s="55"/>
      <c r="O209" s="160"/>
      <c r="P209" s="156"/>
      <c r="Q209" s="156"/>
      <c r="R209" s="18"/>
      <c r="S209" s="161"/>
      <c r="T209" s="159"/>
      <c r="U209" s="30"/>
    </row>
    <row r="210" spans="1:21" ht="22.5" customHeight="1" x14ac:dyDescent="0.2">
      <c r="A210" s="38"/>
      <c r="B210" s="16"/>
      <c r="C210" s="38"/>
      <c r="D210" s="17"/>
      <c r="E210" s="17"/>
      <c r="F210" s="16"/>
      <c r="G210" s="43"/>
      <c r="H210" s="152"/>
      <c r="I210" s="153"/>
      <c r="J210" s="55"/>
      <c r="K210" s="154"/>
      <c r="L210" s="155"/>
      <c r="M210" s="26"/>
      <c r="N210" s="55"/>
      <c r="O210" s="160"/>
      <c r="P210" s="156"/>
      <c r="Q210" s="156"/>
      <c r="R210" s="18"/>
      <c r="S210" s="161"/>
      <c r="T210" s="159"/>
      <c r="U210" s="30"/>
    </row>
    <row r="211" spans="1:21" ht="22.5" customHeight="1" x14ac:dyDescent="0.2">
      <c r="A211" s="38"/>
      <c r="B211" s="16"/>
      <c r="C211" s="38"/>
      <c r="D211" s="17"/>
      <c r="E211" s="17"/>
      <c r="F211" s="16"/>
      <c r="G211" s="43"/>
      <c r="H211" s="152"/>
      <c r="I211" s="153"/>
      <c r="J211" s="55"/>
      <c r="K211" s="154"/>
      <c r="L211" s="155"/>
      <c r="M211" s="26"/>
      <c r="N211" s="55"/>
      <c r="O211" s="160"/>
      <c r="P211" s="156"/>
      <c r="Q211" s="156"/>
      <c r="R211" s="18"/>
      <c r="S211" s="161"/>
      <c r="T211" s="159"/>
      <c r="U211" s="30"/>
    </row>
    <row r="212" spans="1:21" ht="22.5" customHeight="1" x14ac:dyDescent="0.2">
      <c r="A212" s="38"/>
      <c r="B212" s="16"/>
      <c r="C212" s="38"/>
      <c r="D212" s="17"/>
      <c r="E212" s="17"/>
      <c r="F212" s="16"/>
      <c r="G212" s="43"/>
      <c r="H212" s="152"/>
      <c r="I212" s="153"/>
      <c r="J212" s="55"/>
      <c r="K212" s="154"/>
      <c r="L212" s="155"/>
      <c r="M212" s="26"/>
      <c r="N212" s="55"/>
      <c r="O212" s="160"/>
      <c r="P212" s="156"/>
      <c r="Q212" s="156"/>
      <c r="R212" s="18"/>
      <c r="S212" s="161"/>
      <c r="T212" s="159"/>
      <c r="U212" s="30"/>
    </row>
    <row r="213" spans="1:21" ht="22.5" customHeight="1" x14ac:dyDescent="0.2">
      <c r="A213" s="38"/>
      <c r="B213" s="16"/>
      <c r="C213" s="38"/>
      <c r="D213" s="17"/>
      <c r="E213" s="17"/>
      <c r="F213" s="16"/>
      <c r="G213" s="43"/>
      <c r="H213" s="152"/>
      <c r="I213" s="153"/>
      <c r="J213" s="55"/>
      <c r="K213" s="154"/>
      <c r="L213" s="155"/>
      <c r="M213" s="26"/>
      <c r="N213" s="55"/>
      <c r="O213" s="160"/>
      <c r="P213" s="156"/>
      <c r="Q213" s="156"/>
      <c r="R213" s="18"/>
      <c r="S213" s="161"/>
      <c r="T213" s="159"/>
      <c r="U213" s="30"/>
    </row>
    <row r="214" spans="1:21" ht="22.5" customHeight="1" x14ac:dyDescent="0.2">
      <c r="A214" s="38"/>
      <c r="B214" s="16"/>
      <c r="C214" s="38"/>
      <c r="D214" s="17"/>
      <c r="E214" s="17"/>
      <c r="F214" s="16"/>
      <c r="G214" s="43"/>
      <c r="H214" s="152"/>
      <c r="I214" s="153"/>
      <c r="J214" s="55"/>
      <c r="K214" s="154"/>
      <c r="L214" s="155"/>
      <c r="M214" s="26"/>
      <c r="N214" s="55"/>
      <c r="O214" s="160"/>
      <c r="P214" s="156"/>
      <c r="Q214" s="156"/>
      <c r="R214" s="18"/>
      <c r="S214" s="161"/>
      <c r="T214" s="159"/>
      <c r="U214" s="30"/>
    </row>
    <row r="215" spans="1:21" ht="22.5" customHeight="1" x14ac:dyDescent="0.2">
      <c r="A215" s="38"/>
      <c r="B215" s="16"/>
      <c r="C215" s="38"/>
      <c r="D215" s="17"/>
      <c r="E215" s="17"/>
      <c r="F215" s="16"/>
      <c r="G215" s="43"/>
      <c r="H215" s="152"/>
      <c r="I215" s="153"/>
      <c r="J215" s="55"/>
      <c r="K215" s="154"/>
      <c r="L215" s="155"/>
      <c r="M215" s="26"/>
      <c r="N215" s="55"/>
      <c r="O215" s="160"/>
      <c r="P215" s="156"/>
      <c r="Q215" s="156"/>
      <c r="R215" s="18"/>
      <c r="S215" s="161"/>
      <c r="T215" s="159"/>
      <c r="U215" s="30"/>
    </row>
    <row r="216" spans="1:21" ht="22.5" customHeight="1" x14ac:dyDescent="0.2">
      <c r="A216" s="38"/>
      <c r="B216" s="16"/>
      <c r="C216" s="38"/>
      <c r="D216" s="17"/>
      <c r="E216" s="17"/>
      <c r="F216" s="16"/>
      <c r="G216" s="43"/>
      <c r="H216" s="152"/>
      <c r="I216" s="153"/>
      <c r="J216" s="55"/>
      <c r="K216" s="154"/>
      <c r="L216" s="155"/>
      <c r="M216" s="26"/>
      <c r="N216" s="55"/>
      <c r="O216" s="160"/>
      <c r="P216" s="156"/>
      <c r="Q216" s="156"/>
      <c r="R216" s="18"/>
      <c r="S216" s="161"/>
      <c r="T216" s="159"/>
      <c r="U216" s="30"/>
    </row>
    <row r="217" spans="1:21" ht="22.5" customHeight="1" x14ac:dyDescent="0.2">
      <c r="A217" s="38"/>
      <c r="B217" s="16"/>
      <c r="C217" s="38"/>
      <c r="D217" s="17"/>
      <c r="E217" s="17"/>
      <c r="F217" s="16"/>
      <c r="G217" s="43"/>
      <c r="H217" s="152"/>
      <c r="I217" s="153"/>
      <c r="J217" s="55"/>
      <c r="K217" s="154"/>
      <c r="L217" s="155"/>
      <c r="M217" s="26"/>
      <c r="N217" s="55"/>
      <c r="O217" s="160"/>
      <c r="P217" s="156"/>
      <c r="Q217" s="156"/>
      <c r="R217" s="18"/>
      <c r="S217" s="161"/>
      <c r="T217" s="159"/>
      <c r="U217" s="30"/>
    </row>
    <row r="218" spans="1:21" ht="22.5" customHeight="1" x14ac:dyDescent="0.2">
      <c r="A218" s="38"/>
      <c r="B218" s="16"/>
      <c r="C218" s="38"/>
      <c r="D218" s="17"/>
      <c r="E218" s="17"/>
      <c r="F218" s="16"/>
      <c r="G218" s="43"/>
      <c r="H218" s="152"/>
      <c r="I218" s="153"/>
      <c r="J218" s="55"/>
      <c r="K218" s="154"/>
      <c r="L218" s="155"/>
      <c r="M218" s="26"/>
      <c r="N218" s="55"/>
      <c r="O218" s="160"/>
      <c r="P218" s="156"/>
      <c r="Q218" s="156"/>
      <c r="R218" s="18"/>
      <c r="S218" s="161"/>
      <c r="T218" s="159"/>
      <c r="U218" s="30"/>
    </row>
    <row r="219" spans="1:21" ht="22.5" customHeight="1" x14ac:dyDescent="0.2">
      <c r="A219" s="38"/>
      <c r="B219" s="16"/>
      <c r="C219" s="38"/>
      <c r="D219" s="17"/>
      <c r="E219" s="17"/>
      <c r="F219" s="16"/>
      <c r="G219" s="43"/>
      <c r="H219" s="152"/>
      <c r="I219" s="153"/>
      <c r="J219" s="55"/>
      <c r="K219" s="154"/>
      <c r="L219" s="155"/>
      <c r="M219" s="26"/>
      <c r="N219" s="55"/>
      <c r="O219" s="160"/>
      <c r="P219" s="156"/>
      <c r="Q219" s="156"/>
      <c r="R219" s="18"/>
      <c r="S219" s="161"/>
      <c r="T219" s="159"/>
      <c r="U219" s="30"/>
    </row>
    <row r="220" spans="1:21" ht="22.5" customHeight="1" x14ac:dyDescent="0.2">
      <c r="A220" s="38"/>
      <c r="B220" s="16"/>
      <c r="C220" s="38"/>
      <c r="D220" s="17"/>
      <c r="E220" s="17"/>
      <c r="F220" s="16"/>
      <c r="G220" s="43"/>
      <c r="H220" s="152"/>
      <c r="I220" s="153"/>
      <c r="J220" s="55"/>
      <c r="K220" s="154"/>
      <c r="L220" s="155"/>
      <c r="M220" s="26"/>
      <c r="N220" s="55"/>
      <c r="O220" s="160"/>
      <c r="P220" s="156"/>
      <c r="Q220" s="156"/>
      <c r="R220" s="18"/>
      <c r="S220" s="161"/>
      <c r="T220" s="159"/>
      <c r="U220" s="30"/>
    </row>
    <row r="221" spans="1:21" ht="22.5" customHeight="1" x14ac:dyDescent="0.2">
      <c r="A221" s="38"/>
      <c r="B221" s="16"/>
      <c r="C221" s="38"/>
      <c r="D221" s="17"/>
      <c r="E221" s="17"/>
      <c r="F221" s="16"/>
      <c r="G221" s="43"/>
      <c r="H221" s="152"/>
      <c r="I221" s="153"/>
      <c r="J221" s="55"/>
      <c r="K221" s="154"/>
      <c r="L221" s="155"/>
      <c r="M221" s="26"/>
      <c r="N221" s="55"/>
      <c r="O221" s="160"/>
      <c r="P221" s="156"/>
      <c r="Q221" s="156"/>
      <c r="R221" s="18"/>
      <c r="S221" s="161"/>
      <c r="T221" s="159"/>
      <c r="U221" s="30"/>
    </row>
    <row r="222" spans="1:21" ht="22.5" customHeight="1" x14ac:dyDescent="0.2">
      <c r="A222" s="38"/>
      <c r="B222" s="16"/>
      <c r="C222" s="38"/>
      <c r="D222" s="17"/>
      <c r="E222" s="17"/>
      <c r="F222" s="16"/>
      <c r="G222" s="43"/>
      <c r="H222" s="152"/>
      <c r="I222" s="153"/>
      <c r="J222" s="55"/>
      <c r="K222" s="154"/>
      <c r="L222" s="155"/>
      <c r="M222" s="26"/>
      <c r="N222" s="55"/>
      <c r="O222" s="160"/>
      <c r="P222" s="156"/>
      <c r="Q222" s="156"/>
      <c r="R222" s="18"/>
      <c r="S222" s="161"/>
      <c r="T222" s="159"/>
      <c r="U222" s="30"/>
    </row>
    <row r="223" spans="1:21" ht="22.5" customHeight="1" x14ac:dyDescent="0.2">
      <c r="A223" s="38"/>
      <c r="B223" s="16"/>
      <c r="C223" s="38"/>
      <c r="D223" s="17"/>
      <c r="E223" s="17"/>
      <c r="F223" s="16"/>
      <c r="G223" s="43"/>
      <c r="H223" s="152"/>
      <c r="I223" s="153"/>
      <c r="J223" s="55"/>
      <c r="K223" s="154"/>
      <c r="L223" s="155"/>
      <c r="M223" s="26"/>
      <c r="N223" s="55"/>
      <c r="O223" s="160"/>
      <c r="P223" s="156"/>
      <c r="Q223" s="156"/>
      <c r="R223" s="18"/>
      <c r="S223" s="161"/>
      <c r="T223" s="159"/>
      <c r="U223" s="30"/>
    </row>
    <row r="224" spans="1:21" ht="22.5" customHeight="1" x14ac:dyDescent="0.2">
      <c r="A224" s="38"/>
      <c r="B224" s="16"/>
      <c r="C224" s="38"/>
      <c r="D224" s="17"/>
      <c r="E224" s="17"/>
      <c r="F224" s="16"/>
      <c r="G224" s="43"/>
      <c r="H224" s="152"/>
      <c r="I224" s="153"/>
      <c r="J224" s="55"/>
      <c r="K224" s="154"/>
      <c r="L224" s="155"/>
      <c r="M224" s="26"/>
      <c r="N224" s="55"/>
      <c r="O224" s="160"/>
      <c r="P224" s="156"/>
      <c r="Q224" s="156"/>
      <c r="R224" s="18"/>
      <c r="S224" s="161"/>
      <c r="T224" s="159"/>
      <c r="U224" s="30"/>
    </row>
    <row r="225" spans="1:21" ht="22.5" customHeight="1" x14ac:dyDescent="0.2">
      <c r="A225" s="38"/>
      <c r="B225" s="16"/>
      <c r="C225" s="38"/>
      <c r="D225" s="17"/>
      <c r="E225" s="17"/>
      <c r="F225" s="16"/>
      <c r="G225" s="43"/>
      <c r="H225" s="152"/>
      <c r="I225" s="153"/>
      <c r="J225" s="55"/>
      <c r="K225" s="154"/>
      <c r="L225" s="155"/>
      <c r="M225" s="26"/>
      <c r="N225" s="55"/>
      <c r="O225" s="160"/>
      <c r="P225" s="156"/>
      <c r="Q225" s="156"/>
      <c r="R225" s="18"/>
      <c r="S225" s="161"/>
      <c r="T225" s="159"/>
      <c r="U225" s="30"/>
    </row>
    <row r="226" spans="1:21" ht="22.5" customHeight="1" x14ac:dyDescent="0.2">
      <c r="A226" s="38"/>
      <c r="B226" s="16"/>
      <c r="C226" s="38"/>
      <c r="D226" s="17"/>
      <c r="E226" s="17"/>
      <c r="F226" s="16"/>
      <c r="G226" s="43"/>
      <c r="H226" s="152"/>
      <c r="I226" s="153"/>
      <c r="J226" s="55"/>
      <c r="K226" s="154"/>
      <c r="L226" s="155"/>
      <c r="M226" s="26"/>
      <c r="N226" s="55"/>
      <c r="O226" s="160"/>
      <c r="P226" s="156"/>
      <c r="Q226" s="156"/>
      <c r="R226" s="18"/>
      <c r="S226" s="161"/>
      <c r="T226" s="159"/>
      <c r="U226" s="30"/>
    </row>
    <row r="227" spans="1:21" ht="22.5" customHeight="1" x14ac:dyDescent="0.2">
      <c r="A227" s="38"/>
      <c r="B227" s="16"/>
      <c r="C227" s="38"/>
      <c r="D227" s="17"/>
      <c r="E227" s="17"/>
      <c r="F227" s="16"/>
      <c r="G227" s="43"/>
      <c r="H227" s="152"/>
      <c r="I227" s="153"/>
      <c r="J227" s="55"/>
      <c r="K227" s="154"/>
      <c r="L227" s="155"/>
      <c r="M227" s="26"/>
      <c r="N227" s="55"/>
      <c r="O227" s="160"/>
      <c r="P227" s="156"/>
      <c r="Q227" s="156"/>
      <c r="R227" s="18"/>
      <c r="S227" s="161"/>
      <c r="T227" s="159"/>
      <c r="U227" s="30"/>
    </row>
    <row r="228" spans="1:21" ht="22.5" customHeight="1" x14ac:dyDescent="0.2">
      <c r="A228" s="38"/>
      <c r="B228" s="16"/>
      <c r="C228" s="38"/>
      <c r="D228" s="17"/>
      <c r="E228" s="17"/>
      <c r="F228" s="16"/>
      <c r="G228" s="43"/>
      <c r="H228" s="152"/>
      <c r="I228" s="153"/>
      <c r="J228" s="55"/>
      <c r="K228" s="154"/>
      <c r="L228" s="155"/>
      <c r="M228" s="26"/>
      <c r="N228" s="55"/>
      <c r="O228" s="160"/>
      <c r="P228" s="156"/>
      <c r="Q228" s="156"/>
      <c r="R228" s="18"/>
      <c r="S228" s="161"/>
      <c r="T228" s="159"/>
      <c r="U228" s="30"/>
    </row>
    <row r="229" spans="1:21" ht="22.5" customHeight="1" x14ac:dyDescent="0.2">
      <c r="A229" s="38"/>
      <c r="B229" s="16"/>
      <c r="C229" s="38"/>
      <c r="D229" s="17"/>
      <c r="E229" s="17"/>
      <c r="F229" s="16"/>
      <c r="G229" s="43"/>
      <c r="H229" s="152"/>
      <c r="I229" s="153"/>
      <c r="J229" s="55"/>
      <c r="K229" s="154"/>
      <c r="L229" s="155"/>
      <c r="M229" s="26"/>
      <c r="N229" s="55"/>
      <c r="O229" s="160"/>
      <c r="P229" s="156"/>
      <c r="Q229" s="156"/>
      <c r="R229" s="18"/>
      <c r="S229" s="161"/>
      <c r="T229" s="159"/>
      <c r="U229" s="30"/>
    </row>
    <row r="230" spans="1:21" ht="22.5" customHeight="1" x14ac:dyDescent="0.2">
      <c r="A230" s="38"/>
      <c r="B230" s="16"/>
      <c r="C230" s="38"/>
      <c r="D230" s="17"/>
      <c r="E230" s="17"/>
      <c r="F230" s="16"/>
      <c r="G230" s="43"/>
      <c r="H230" s="152"/>
      <c r="I230" s="153"/>
      <c r="J230" s="55"/>
      <c r="K230" s="154"/>
      <c r="L230" s="155"/>
      <c r="M230" s="26"/>
      <c r="N230" s="55"/>
      <c r="O230" s="160"/>
      <c r="P230" s="156"/>
      <c r="Q230" s="156"/>
      <c r="R230" s="18"/>
      <c r="S230" s="161"/>
      <c r="T230" s="159"/>
      <c r="U230" s="30"/>
    </row>
    <row r="231" spans="1:21" ht="22.5" customHeight="1" x14ac:dyDescent="0.2">
      <c r="A231" s="38"/>
      <c r="B231" s="16"/>
      <c r="C231" s="38"/>
      <c r="D231" s="17"/>
      <c r="E231" s="17"/>
      <c r="F231" s="16"/>
      <c r="G231" s="43"/>
      <c r="H231" s="152"/>
      <c r="I231" s="153"/>
      <c r="J231" s="55"/>
      <c r="K231" s="154"/>
      <c r="L231" s="155"/>
      <c r="M231" s="26"/>
      <c r="N231" s="55"/>
      <c r="O231" s="160"/>
      <c r="P231" s="156"/>
      <c r="Q231" s="156"/>
      <c r="R231" s="18"/>
      <c r="S231" s="161"/>
      <c r="T231" s="159"/>
      <c r="U231" s="30"/>
    </row>
    <row r="232" spans="1:21" ht="22.5" customHeight="1" x14ac:dyDescent="0.2">
      <c r="A232" s="38"/>
      <c r="B232" s="16"/>
      <c r="C232" s="38"/>
      <c r="D232" s="17"/>
      <c r="E232" s="17"/>
      <c r="F232" s="16"/>
      <c r="G232" s="43"/>
      <c r="H232" s="152"/>
      <c r="I232" s="153"/>
      <c r="J232" s="55"/>
      <c r="K232" s="154"/>
      <c r="L232" s="155"/>
      <c r="M232" s="26"/>
      <c r="N232" s="55"/>
      <c r="O232" s="160"/>
      <c r="P232" s="156"/>
      <c r="Q232" s="156"/>
      <c r="R232" s="18"/>
      <c r="S232" s="161"/>
      <c r="T232" s="159"/>
      <c r="U232" s="30"/>
    </row>
    <row r="233" spans="1:21" ht="22.5" customHeight="1" x14ac:dyDescent="0.2">
      <c r="A233" s="38"/>
      <c r="B233" s="16"/>
      <c r="C233" s="38"/>
      <c r="D233" s="17"/>
      <c r="E233" s="17"/>
      <c r="F233" s="16"/>
      <c r="G233" s="43"/>
      <c r="H233" s="152"/>
      <c r="I233" s="153"/>
      <c r="J233" s="55"/>
      <c r="K233" s="154"/>
      <c r="L233" s="155"/>
      <c r="M233" s="26"/>
      <c r="N233" s="55"/>
      <c r="O233" s="160"/>
      <c r="P233" s="156"/>
      <c r="Q233" s="156"/>
      <c r="R233" s="18"/>
      <c r="S233" s="161"/>
      <c r="T233" s="159"/>
      <c r="U233" s="30"/>
    </row>
    <row r="234" spans="1:21" ht="22.5" customHeight="1" x14ac:dyDescent="0.2">
      <c r="A234" s="38"/>
      <c r="B234" s="16"/>
      <c r="C234" s="38"/>
      <c r="D234" s="17"/>
      <c r="E234" s="17"/>
      <c r="F234" s="16"/>
      <c r="G234" s="43"/>
      <c r="H234" s="152"/>
      <c r="I234" s="153"/>
      <c r="J234" s="55"/>
      <c r="K234" s="154"/>
      <c r="L234" s="155"/>
      <c r="M234" s="26"/>
      <c r="N234" s="55"/>
      <c r="O234" s="160"/>
      <c r="P234" s="156"/>
      <c r="Q234" s="156"/>
      <c r="R234" s="18"/>
      <c r="S234" s="161"/>
      <c r="T234" s="159"/>
      <c r="U234" s="30"/>
    </row>
    <row r="235" spans="1:21" ht="22.5" customHeight="1" x14ac:dyDescent="0.2">
      <c r="A235" s="38"/>
      <c r="B235" s="16"/>
      <c r="C235" s="38"/>
      <c r="D235" s="17"/>
      <c r="E235" s="17"/>
      <c r="F235" s="16"/>
      <c r="G235" s="43"/>
      <c r="H235" s="152"/>
      <c r="I235" s="153"/>
      <c r="J235" s="55"/>
      <c r="K235" s="154"/>
      <c r="L235" s="155"/>
      <c r="M235" s="26"/>
      <c r="N235" s="55"/>
      <c r="O235" s="160"/>
      <c r="P235" s="156"/>
      <c r="Q235" s="156"/>
      <c r="R235" s="18"/>
      <c r="S235" s="161"/>
      <c r="T235" s="159"/>
      <c r="U235" s="30"/>
    </row>
    <row r="236" spans="1:21" ht="22.5" customHeight="1" x14ac:dyDescent="0.2">
      <c r="A236" s="38"/>
      <c r="B236" s="16"/>
      <c r="C236" s="38"/>
      <c r="D236" s="17"/>
      <c r="E236" s="17"/>
      <c r="F236" s="16"/>
      <c r="G236" s="43"/>
      <c r="H236" s="152"/>
      <c r="I236" s="153"/>
      <c r="J236" s="55"/>
      <c r="K236" s="154"/>
      <c r="L236" s="155"/>
      <c r="M236" s="26"/>
      <c r="N236" s="55"/>
      <c r="O236" s="160"/>
      <c r="P236" s="156"/>
      <c r="Q236" s="156"/>
      <c r="R236" s="18"/>
      <c r="S236" s="161"/>
      <c r="T236" s="159"/>
      <c r="U236" s="30"/>
    </row>
    <row r="237" spans="1:21" ht="22.5" customHeight="1" x14ac:dyDescent="0.2">
      <c r="A237" s="38"/>
      <c r="B237" s="16"/>
      <c r="C237" s="38"/>
      <c r="D237" s="17"/>
      <c r="E237" s="17"/>
      <c r="F237" s="16"/>
      <c r="G237" s="43"/>
      <c r="H237" s="152"/>
      <c r="I237" s="153"/>
      <c r="J237" s="55"/>
      <c r="K237" s="154"/>
      <c r="L237" s="155"/>
      <c r="M237" s="26"/>
      <c r="N237" s="55"/>
      <c r="O237" s="160"/>
      <c r="P237" s="156"/>
      <c r="Q237" s="156"/>
      <c r="R237" s="18"/>
      <c r="S237" s="161"/>
      <c r="T237" s="159"/>
      <c r="U237" s="30"/>
    </row>
    <row r="238" spans="1:21" ht="22.5" customHeight="1" x14ac:dyDescent="0.2">
      <c r="A238" s="38"/>
      <c r="B238" s="16"/>
      <c r="C238" s="38"/>
      <c r="D238" s="17"/>
      <c r="E238" s="17"/>
      <c r="F238" s="16"/>
      <c r="G238" s="43"/>
      <c r="H238" s="152"/>
      <c r="I238" s="153"/>
      <c r="J238" s="55"/>
      <c r="K238" s="154"/>
      <c r="L238" s="155"/>
      <c r="M238" s="26"/>
      <c r="N238" s="55"/>
      <c r="O238" s="160"/>
      <c r="P238" s="156"/>
      <c r="Q238" s="156"/>
      <c r="R238" s="18"/>
      <c r="S238" s="161"/>
      <c r="T238" s="159"/>
      <c r="U238" s="30"/>
    </row>
    <row r="239" spans="1:21" ht="22.5" customHeight="1" x14ac:dyDescent="0.2">
      <c r="A239" s="38"/>
      <c r="B239" s="16"/>
      <c r="C239" s="38"/>
      <c r="D239" s="17"/>
      <c r="E239" s="17"/>
      <c r="F239" s="16"/>
      <c r="G239" s="43"/>
      <c r="H239" s="152"/>
      <c r="I239" s="153"/>
      <c r="J239" s="55"/>
      <c r="K239" s="154"/>
      <c r="L239" s="155"/>
      <c r="M239" s="26"/>
      <c r="N239" s="55"/>
      <c r="O239" s="160"/>
      <c r="P239" s="156"/>
      <c r="Q239" s="156"/>
      <c r="R239" s="18"/>
      <c r="S239" s="161"/>
      <c r="T239" s="159"/>
      <c r="U239" s="30"/>
    </row>
    <row r="240" spans="1:21" ht="22.5" customHeight="1" x14ac:dyDescent="0.2">
      <c r="A240" s="38"/>
      <c r="B240" s="16"/>
      <c r="C240" s="38"/>
      <c r="D240" s="17"/>
      <c r="E240" s="17"/>
      <c r="F240" s="16"/>
      <c r="G240" s="43"/>
      <c r="H240" s="152"/>
      <c r="I240" s="153"/>
      <c r="J240" s="55"/>
      <c r="K240" s="154"/>
      <c r="L240" s="155"/>
      <c r="M240" s="26"/>
      <c r="N240" s="55"/>
      <c r="O240" s="160"/>
      <c r="P240" s="156"/>
      <c r="Q240" s="156"/>
      <c r="R240" s="18"/>
      <c r="S240" s="161"/>
      <c r="T240" s="159"/>
      <c r="U240" s="30"/>
    </row>
    <row r="241" spans="1:21" ht="22.5" customHeight="1" x14ac:dyDescent="0.2">
      <c r="A241" s="38"/>
      <c r="B241" s="16"/>
      <c r="C241" s="38"/>
      <c r="D241" s="17"/>
      <c r="E241" s="17"/>
      <c r="F241" s="16"/>
      <c r="G241" s="43"/>
      <c r="H241" s="152"/>
      <c r="I241" s="153"/>
      <c r="J241" s="55"/>
      <c r="K241" s="154"/>
      <c r="L241" s="155"/>
      <c r="M241" s="26"/>
      <c r="N241" s="55"/>
      <c r="O241" s="160"/>
      <c r="P241" s="156"/>
      <c r="Q241" s="156"/>
      <c r="R241" s="18"/>
      <c r="S241" s="161"/>
      <c r="T241" s="159"/>
      <c r="U241" s="30"/>
    </row>
    <row r="242" spans="1:21" ht="22.5" customHeight="1" x14ac:dyDescent="0.2">
      <c r="A242" s="38"/>
      <c r="B242" s="16"/>
      <c r="C242" s="38"/>
      <c r="D242" s="17"/>
      <c r="E242" s="17"/>
      <c r="F242" s="16"/>
      <c r="G242" s="43"/>
      <c r="H242" s="152"/>
      <c r="I242" s="153"/>
      <c r="J242" s="55"/>
      <c r="K242" s="154"/>
      <c r="L242" s="155"/>
      <c r="M242" s="26"/>
      <c r="N242" s="55"/>
      <c r="O242" s="160"/>
      <c r="P242" s="156"/>
      <c r="Q242" s="156"/>
      <c r="R242" s="18"/>
      <c r="S242" s="161"/>
      <c r="T242" s="159"/>
      <c r="U242" s="30"/>
    </row>
    <row r="243" spans="1:21" ht="22.5" customHeight="1" x14ac:dyDescent="0.2">
      <c r="A243" s="38"/>
      <c r="B243" s="16"/>
      <c r="C243" s="38"/>
      <c r="D243" s="17"/>
      <c r="E243" s="17"/>
      <c r="F243" s="16"/>
      <c r="G243" s="43"/>
      <c r="H243" s="152"/>
      <c r="I243" s="153"/>
      <c r="J243" s="55"/>
      <c r="K243" s="154"/>
      <c r="L243" s="155"/>
      <c r="M243" s="26"/>
      <c r="N243" s="55"/>
      <c r="O243" s="160"/>
      <c r="P243" s="156"/>
      <c r="Q243" s="156"/>
      <c r="R243" s="18"/>
      <c r="S243" s="161"/>
      <c r="T243" s="159"/>
      <c r="U243" s="30"/>
    </row>
    <row r="244" spans="1:21" ht="22.5" customHeight="1" x14ac:dyDescent="0.2">
      <c r="A244" s="38"/>
      <c r="B244" s="16"/>
      <c r="C244" s="38"/>
      <c r="D244" s="17"/>
      <c r="E244" s="17"/>
      <c r="F244" s="16"/>
      <c r="G244" s="43"/>
      <c r="H244" s="152"/>
      <c r="I244" s="153"/>
      <c r="J244" s="55"/>
      <c r="K244" s="154"/>
      <c r="L244" s="155"/>
      <c r="M244" s="26"/>
      <c r="N244" s="55"/>
      <c r="O244" s="160"/>
      <c r="P244" s="156"/>
      <c r="Q244" s="156"/>
      <c r="R244" s="18"/>
      <c r="S244" s="161"/>
      <c r="T244" s="159"/>
      <c r="U244" s="30"/>
    </row>
    <row r="245" spans="1:21" ht="22.5" customHeight="1" x14ac:dyDescent="0.2">
      <c r="A245" s="38"/>
      <c r="B245" s="16"/>
      <c r="C245" s="38"/>
      <c r="D245" s="17"/>
      <c r="E245" s="17"/>
      <c r="F245" s="16"/>
      <c r="G245" s="43"/>
      <c r="H245" s="152"/>
      <c r="I245" s="153"/>
      <c r="J245" s="55"/>
      <c r="K245" s="154"/>
      <c r="L245" s="155"/>
      <c r="M245" s="26"/>
      <c r="N245" s="55"/>
      <c r="O245" s="160"/>
      <c r="P245" s="156"/>
      <c r="Q245" s="156"/>
      <c r="R245" s="18"/>
      <c r="S245" s="161"/>
      <c r="T245" s="159"/>
      <c r="U245" s="30"/>
    </row>
    <row r="246" spans="1:21" ht="22.5" customHeight="1" x14ac:dyDescent="0.2">
      <c r="A246" s="38"/>
      <c r="B246" s="16"/>
      <c r="C246" s="38"/>
      <c r="D246" s="17"/>
      <c r="E246" s="17"/>
      <c r="F246" s="16"/>
      <c r="G246" s="43"/>
      <c r="H246" s="152"/>
      <c r="I246" s="153"/>
      <c r="J246" s="55"/>
      <c r="K246" s="154"/>
      <c r="L246" s="155"/>
      <c r="M246" s="26"/>
      <c r="N246" s="55"/>
      <c r="O246" s="160"/>
      <c r="P246" s="156"/>
      <c r="Q246" s="156"/>
      <c r="R246" s="18"/>
      <c r="S246" s="161"/>
      <c r="T246" s="159"/>
      <c r="U246" s="30"/>
    </row>
    <row r="247" spans="1:21" ht="22.5" customHeight="1" x14ac:dyDescent="0.2">
      <c r="A247" s="38"/>
      <c r="B247" s="16"/>
      <c r="C247" s="38"/>
      <c r="D247" s="17"/>
      <c r="E247" s="17"/>
      <c r="F247" s="16"/>
      <c r="G247" s="43"/>
      <c r="H247" s="152"/>
      <c r="I247" s="153"/>
      <c r="J247" s="55"/>
      <c r="K247" s="154"/>
      <c r="L247" s="155"/>
      <c r="M247" s="26"/>
      <c r="N247" s="55"/>
      <c r="O247" s="160"/>
      <c r="P247" s="156"/>
      <c r="Q247" s="156"/>
      <c r="R247" s="18"/>
      <c r="S247" s="161"/>
      <c r="T247" s="159"/>
      <c r="U247" s="30"/>
    </row>
    <row r="248" spans="1:21" ht="22.5" customHeight="1" x14ac:dyDescent="0.2">
      <c r="A248" s="38"/>
      <c r="B248" s="16"/>
      <c r="C248" s="38"/>
      <c r="D248" s="17"/>
      <c r="E248" s="17"/>
      <c r="F248" s="16"/>
      <c r="G248" s="43"/>
      <c r="H248" s="152"/>
      <c r="I248" s="153"/>
      <c r="J248" s="55"/>
      <c r="K248" s="154"/>
      <c r="L248" s="155"/>
      <c r="M248" s="26"/>
      <c r="N248" s="55"/>
      <c r="O248" s="160"/>
      <c r="P248" s="156"/>
      <c r="Q248" s="156"/>
      <c r="R248" s="18"/>
      <c r="S248" s="161"/>
      <c r="T248" s="159"/>
      <c r="U248" s="30"/>
    </row>
    <row r="249" spans="1:21" ht="22.5" customHeight="1" x14ac:dyDescent="0.2">
      <c r="A249" s="38"/>
      <c r="B249" s="16"/>
      <c r="C249" s="38"/>
      <c r="D249" s="17"/>
      <c r="E249" s="17"/>
      <c r="F249" s="16"/>
      <c r="G249" s="43"/>
      <c r="H249" s="152"/>
      <c r="I249" s="153"/>
      <c r="J249" s="55"/>
      <c r="K249" s="154"/>
      <c r="L249" s="155"/>
      <c r="M249" s="26"/>
      <c r="N249" s="55"/>
      <c r="O249" s="160"/>
      <c r="P249" s="156"/>
      <c r="Q249" s="156"/>
      <c r="R249" s="18"/>
      <c r="S249" s="161"/>
      <c r="T249" s="159"/>
      <c r="U249" s="30"/>
    </row>
    <row r="250" spans="1:21" ht="22.5" customHeight="1" x14ac:dyDescent="0.2">
      <c r="A250" s="38"/>
      <c r="B250" s="16"/>
      <c r="C250" s="38"/>
      <c r="D250" s="17"/>
      <c r="E250" s="17"/>
      <c r="F250" s="16"/>
      <c r="G250" s="43"/>
      <c r="H250" s="152"/>
      <c r="I250" s="153"/>
      <c r="J250" s="55"/>
      <c r="K250" s="154"/>
      <c r="L250" s="155"/>
      <c r="M250" s="26"/>
      <c r="N250" s="55"/>
      <c r="O250" s="160"/>
      <c r="P250" s="156"/>
      <c r="Q250" s="156"/>
      <c r="R250" s="18"/>
      <c r="S250" s="161"/>
      <c r="T250" s="159"/>
      <c r="U250" s="30"/>
    </row>
    <row r="251" spans="1:21" ht="22.5" customHeight="1" x14ac:dyDescent="0.2">
      <c r="A251" s="38"/>
      <c r="B251" s="16"/>
      <c r="C251" s="38"/>
      <c r="D251" s="17"/>
      <c r="E251" s="17"/>
      <c r="F251" s="16"/>
      <c r="G251" s="43"/>
      <c r="H251" s="152"/>
      <c r="I251" s="153"/>
      <c r="J251" s="55"/>
      <c r="K251" s="154"/>
      <c r="L251" s="155"/>
      <c r="M251" s="26"/>
      <c r="N251" s="55"/>
      <c r="O251" s="160"/>
      <c r="P251" s="156"/>
      <c r="Q251" s="156"/>
      <c r="R251" s="18"/>
      <c r="S251" s="161"/>
      <c r="T251" s="159"/>
      <c r="U251" s="30"/>
    </row>
    <row r="252" spans="1:21" ht="22.5" customHeight="1" x14ac:dyDescent="0.2">
      <c r="A252" s="38"/>
      <c r="B252" s="16"/>
      <c r="C252" s="38"/>
      <c r="D252" s="17"/>
      <c r="E252" s="17"/>
      <c r="F252" s="16"/>
      <c r="G252" s="43"/>
      <c r="H252" s="152"/>
      <c r="I252" s="153"/>
      <c r="J252" s="55"/>
      <c r="K252" s="154"/>
      <c r="L252" s="155"/>
      <c r="M252" s="26"/>
      <c r="N252" s="55"/>
      <c r="O252" s="160"/>
      <c r="P252" s="156"/>
      <c r="Q252" s="156"/>
      <c r="R252" s="18"/>
      <c r="S252" s="161"/>
      <c r="T252" s="159"/>
      <c r="U252" s="30"/>
    </row>
    <row r="253" spans="1:21" ht="22.5" customHeight="1" x14ac:dyDescent="0.2">
      <c r="A253" s="38"/>
      <c r="B253" s="16"/>
      <c r="C253" s="38"/>
      <c r="D253" s="17"/>
      <c r="E253" s="17"/>
      <c r="F253" s="16"/>
      <c r="G253" s="43"/>
      <c r="H253" s="152"/>
      <c r="I253" s="153"/>
      <c r="J253" s="55"/>
      <c r="K253" s="154"/>
      <c r="L253" s="155"/>
      <c r="M253" s="26"/>
      <c r="N253" s="55"/>
      <c r="O253" s="160"/>
      <c r="P253" s="156"/>
      <c r="Q253" s="156"/>
      <c r="R253" s="18"/>
      <c r="S253" s="161"/>
      <c r="T253" s="159"/>
      <c r="U253" s="30"/>
    </row>
    <row r="254" spans="1:21" ht="22.5" customHeight="1" x14ac:dyDescent="0.2">
      <c r="A254" s="38"/>
      <c r="B254" s="16"/>
      <c r="C254" s="38"/>
      <c r="D254" s="17"/>
      <c r="E254" s="17"/>
      <c r="F254" s="16"/>
      <c r="G254" s="43"/>
      <c r="H254" s="152"/>
      <c r="I254" s="153"/>
      <c r="J254" s="55"/>
      <c r="K254" s="154"/>
      <c r="L254" s="155"/>
      <c r="M254" s="26"/>
      <c r="N254" s="55"/>
      <c r="O254" s="160"/>
      <c r="P254" s="156"/>
      <c r="Q254" s="156"/>
      <c r="R254" s="18"/>
      <c r="S254" s="161"/>
      <c r="T254" s="159"/>
      <c r="U254" s="30"/>
    </row>
    <row r="255" spans="1:21" ht="22.5" customHeight="1" x14ac:dyDescent="0.2">
      <c r="A255" s="38"/>
      <c r="B255" s="16"/>
      <c r="C255" s="38"/>
      <c r="D255" s="17"/>
      <c r="E255" s="17"/>
      <c r="F255" s="16"/>
      <c r="G255" s="43"/>
      <c r="H255" s="152"/>
      <c r="I255" s="153"/>
      <c r="J255" s="55"/>
      <c r="K255" s="154"/>
      <c r="L255" s="155"/>
      <c r="M255" s="26"/>
      <c r="N255" s="55"/>
      <c r="O255" s="160"/>
      <c r="P255" s="156"/>
      <c r="Q255" s="156"/>
      <c r="R255" s="18"/>
      <c r="S255" s="161"/>
      <c r="T255" s="159"/>
      <c r="U255" s="30"/>
    </row>
    <row r="256" spans="1:21" ht="22.5" customHeight="1" x14ac:dyDescent="0.2">
      <c r="A256" s="38"/>
      <c r="B256" s="16"/>
      <c r="C256" s="38"/>
      <c r="D256" s="17"/>
      <c r="E256" s="17"/>
      <c r="F256" s="16"/>
      <c r="G256" s="43"/>
      <c r="H256" s="152"/>
      <c r="I256" s="153"/>
      <c r="J256" s="55"/>
      <c r="K256" s="154"/>
      <c r="L256" s="155"/>
      <c r="M256" s="26"/>
      <c r="N256" s="55"/>
      <c r="O256" s="160"/>
      <c r="P256" s="156"/>
      <c r="Q256" s="156"/>
      <c r="R256" s="18"/>
      <c r="S256" s="161"/>
      <c r="T256" s="159"/>
      <c r="U256" s="30"/>
    </row>
    <row r="257" spans="1:21" ht="22.5" customHeight="1" x14ac:dyDescent="0.2">
      <c r="A257" s="38"/>
      <c r="B257" s="16"/>
      <c r="C257" s="38"/>
      <c r="D257" s="17"/>
      <c r="E257" s="17"/>
      <c r="F257" s="16"/>
      <c r="G257" s="43"/>
      <c r="H257" s="152"/>
      <c r="I257" s="153"/>
      <c r="J257" s="55"/>
      <c r="K257" s="154"/>
      <c r="L257" s="155"/>
      <c r="M257" s="26"/>
      <c r="N257" s="55"/>
      <c r="O257" s="160"/>
      <c r="P257" s="156"/>
      <c r="Q257" s="156"/>
      <c r="R257" s="18"/>
      <c r="S257" s="161"/>
      <c r="T257" s="159"/>
      <c r="U257" s="30"/>
    </row>
    <row r="258" spans="1:21" ht="22.5" customHeight="1" x14ac:dyDescent="0.2">
      <c r="A258" s="38"/>
      <c r="B258" s="16"/>
      <c r="C258" s="38"/>
      <c r="D258" s="17"/>
      <c r="E258" s="17"/>
      <c r="F258" s="16"/>
      <c r="G258" s="43"/>
      <c r="H258" s="152"/>
      <c r="I258" s="153"/>
      <c r="J258" s="55"/>
      <c r="K258" s="154"/>
      <c r="L258" s="155"/>
      <c r="M258" s="26"/>
      <c r="N258" s="55"/>
      <c r="O258" s="160"/>
      <c r="P258" s="156"/>
      <c r="Q258" s="156"/>
      <c r="R258" s="18"/>
      <c r="S258" s="161"/>
      <c r="T258" s="159"/>
      <c r="U258" s="30"/>
    </row>
    <row r="259" spans="1:21" ht="22.5" customHeight="1" x14ac:dyDescent="0.2">
      <c r="A259" s="38"/>
      <c r="B259" s="16"/>
      <c r="C259" s="38"/>
      <c r="D259" s="17"/>
      <c r="E259" s="17"/>
      <c r="F259" s="16"/>
      <c r="G259" s="43"/>
      <c r="H259" s="152"/>
      <c r="I259" s="153"/>
      <c r="J259" s="55"/>
      <c r="K259" s="154"/>
      <c r="L259" s="155"/>
      <c r="M259" s="26"/>
      <c r="N259" s="55"/>
      <c r="O259" s="160"/>
      <c r="P259" s="156"/>
      <c r="Q259" s="156"/>
      <c r="R259" s="18"/>
      <c r="S259" s="161"/>
      <c r="T259" s="159"/>
      <c r="U259" s="30"/>
    </row>
    <row r="260" spans="1:21" ht="22.5" customHeight="1" x14ac:dyDescent="0.2">
      <c r="A260" s="38"/>
      <c r="B260" s="16"/>
      <c r="C260" s="38"/>
      <c r="D260" s="17"/>
      <c r="E260" s="17"/>
      <c r="F260" s="16"/>
      <c r="G260" s="43"/>
      <c r="H260" s="152"/>
      <c r="I260" s="153"/>
      <c r="J260" s="55"/>
      <c r="K260" s="154"/>
      <c r="L260" s="155"/>
      <c r="M260" s="26"/>
      <c r="N260" s="55"/>
      <c r="O260" s="160"/>
      <c r="P260" s="156"/>
      <c r="Q260" s="156"/>
      <c r="R260" s="18"/>
      <c r="S260" s="161"/>
      <c r="T260" s="159"/>
      <c r="U260" s="30"/>
    </row>
    <row r="261" spans="1:21" ht="22.5" customHeight="1" x14ac:dyDescent="0.2">
      <c r="A261" s="38"/>
      <c r="B261" s="16"/>
      <c r="C261" s="38"/>
      <c r="D261" s="17"/>
      <c r="E261" s="17"/>
      <c r="F261" s="16"/>
      <c r="G261" s="43"/>
      <c r="H261" s="152"/>
      <c r="I261" s="153"/>
      <c r="J261" s="55"/>
      <c r="K261" s="154"/>
      <c r="L261" s="155"/>
      <c r="M261" s="26"/>
      <c r="N261" s="55"/>
      <c r="O261" s="160"/>
      <c r="P261" s="156"/>
      <c r="Q261" s="156"/>
      <c r="R261" s="18"/>
      <c r="S261" s="161"/>
      <c r="T261" s="159"/>
      <c r="U261" s="30"/>
    </row>
    <row r="262" spans="1:21" ht="22.5" customHeight="1" x14ac:dyDescent="0.2">
      <c r="A262" s="38"/>
      <c r="B262" s="16"/>
      <c r="C262" s="38"/>
      <c r="D262" s="17"/>
      <c r="E262" s="17"/>
      <c r="F262" s="16"/>
      <c r="G262" s="43"/>
      <c r="H262" s="152"/>
      <c r="I262" s="153"/>
      <c r="J262" s="55"/>
      <c r="K262" s="154"/>
      <c r="L262" s="155"/>
      <c r="M262" s="26"/>
      <c r="N262" s="55"/>
      <c r="O262" s="160"/>
      <c r="P262" s="156"/>
      <c r="Q262" s="156"/>
      <c r="R262" s="18"/>
      <c r="S262" s="161"/>
      <c r="T262" s="159"/>
      <c r="U262" s="30"/>
    </row>
    <row r="263" spans="1:21" ht="22.5" customHeight="1" x14ac:dyDescent="0.2">
      <c r="A263" s="38"/>
      <c r="B263" s="16"/>
      <c r="C263" s="38"/>
      <c r="D263" s="17"/>
      <c r="E263" s="17"/>
      <c r="F263" s="16"/>
      <c r="G263" s="43"/>
      <c r="H263" s="152"/>
      <c r="I263" s="153"/>
      <c r="J263" s="55"/>
      <c r="K263" s="154"/>
      <c r="L263" s="155"/>
      <c r="M263" s="26"/>
      <c r="N263" s="55"/>
      <c r="O263" s="160"/>
      <c r="P263" s="156"/>
      <c r="Q263" s="156"/>
      <c r="R263" s="18"/>
      <c r="S263" s="161"/>
      <c r="T263" s="159"/>
      <c r="U263" s="30"/>
    </row>
    <row r="264" spans="1:21" ht="22.5" customHeight="1" x14ac:dyDescent="0.2">
      <c r="A264" s="38"/>
      <c r="B264" s="16"/>
      <c r="C264" s="38"/>
      <c r="D264" s="17"/>
      <c r="E264" s="17"/>
      <c r="F264" s="16"/>
      <c r="G264" s="43"/>
      <c r="H264" s="152"/>
      <c r="I264" s="153"/>
      <c r="J264" s="55"/>
      <c r="K264" s="154"/>
      <c r="L264" s="155"/>
      <c r="M264" s="26"/>
      <c r="N264" s="55"/>
      <c r="O264" s="160"/>
      <c r="P264" s="156"/>
      <c r="Q264" s="156"/>
      <c r="R264" s="18"/>
      <c r="S264" s="161"/>
      <c r="T264" s="159"/>
      <c r="U264" s="30"/>
    </row>
    <row r="265" spans="1:21" ht="22.5" customHeight="1" x14ac:dyDescent="0.2">
      <c r="A265" s="38"/>
      <c r="B265" s="16"/>
      <c r="C265" s="38"/>
      <c r="D265" s="17"/>
      <c r="E265" s="17"/>
      <c r="F265" s="16"/>
      <c r="G265" s="43"/>
      <c r="H265" s="152"/>
      <c r="I265" s="153"/>
      <c r="J265" s="55"/>
      <c r="K265" s="154"/>
      <c r="L265" s="155"/>
      <c r="M265" s="26"/>
      <c r="N265" s="55"/>
      <c r="O265" s="160"/>
      <c r="P265" s="156"/>
      <c r="Q265" s="156"/>
      <c r="R265" s="18"/>
      <c r="S265" s="161"/>
      <c r="T265" s="159"/>
      <c r="U265" s="30"/>
    </row>
    <row r="266" spans="1:21" ht="22.5" customHeight="1" x14ac:dyDescent="0.2">
      <c r="A266" s="38"/>
      <c r="B266" s="16"/>
      <c r="C266" s="38"/>
      <c r="D266" s="17"/>
      <c r="E266" s="17"/>
      <c r="F266" s="16"/>
      <c r="G266" s="43"/>
      <c r="H266" s="152"/>
      <c r="I266" s="153"/>
      <c r="J266" s="55"/>
      <c r="K266" s="154"/>
      <c r="L266" s="155"/>
      <c r="M266" s="26"/>
      <c r="N266" s="55"/>
      <c r="O266" s="160"/>
      <c r="P266" s="156"/>
      <c r="Q266" s="156"/>
      <c r="R266" s="18"/>
      <c r="S266" s="161"/>
      <c r="T266" s="159"/>
      <c r="U266" s="30"/>
    </row>
    <row r="267" spans="1:21" ht="22.5" customHeight="1" x14ac:dyDescent="0.2">
      <c r="A267" s="38"/>
      <c r="B267" s="16"/>
      <c r="C267" s="38"/>
      <c r="D267" s="17"/>
      <c r="E267" s="17"/>
      <c r="F267" s="16"/>
      <c r="G267" s="43"/>
      <c r="H267" s="152"/>
      <c r="I267" s="153"/>
      <c r="J267" s="55"/>
      <c r="K267" s="154"/>
      <c r="L267" s="155"/>
      <c r="M267" s="26"/>
      <c r="N267" s="55"/>
      <c r="O267" s="160"/>
      <c r="P267" s="156"/>
      <c r="Q267" s="156"/>
      <c r="R267" s="18"/>
      <c r="S267" s="161"/>
      <c r="T267" s="159"/>
      <c r="U267" s="30"/>
    </row>
    <row r="268" spans="1:21" ht="22.5" customHeight="1" x14ac:dyDescent="0.2">
      <c r="A268" s="38"/>
      <c r="B268" s="16"/>
      <c r="C268" s="38"/>
      <c r="D268" s="17"/>
      <c r="E268" s="17"/>
      <c r="F268" s="16"/>
      <c r="G268" s="43"/>
      <c r="H268" s="152"/>
      <c r="I268" s="153"/>
      <c r="J268" s="55"/>
      <c r="K268" s="154"/>
      <c r="L268" s="155"/>
      <c r="M268" s="26"/>
      <c r="N268" s="55"/>
      <c r="O268" s="160"/>
      <c r="P268" s="156"/>
      <c r="Q268" s="156"/>
      <c r="R268" s="18"/>
      <c r="S268" s="161"/>
      <c r="T268" s="159"/>
      <c r="U268" s="30"/>
    </row>
    <row r="269" spans="1:21" ht="22.5" customHeight="1" x14ac:dyDescent="0.2">
      <c r="A269" s="38"/>
      <c r="B269" s="16"/>
      <c r="C269" s="38"/>
      <c r="D269" s="17"/>
      <c r="E269" s="17"/>
      <c r="F269" s="16"/>
      <c r="G269" s="43"/>
      <c r="H269" s="152"/>
      <c r="I269" s="153"/>
      <c r="J269" s="55"/>
      <c r="K269" s="154"/>
      <c r="L269" s="155"/>
      <c r="M269" s="26"/>
      <c r="N269" s="55"/>
      <c r="O269" s="160"/>
      <c r="P269" s="156"/>
      <c r="Q269" s="156"/>
      <c r="R269" s="18"/>
      <c r="S269" s="161"/>
      <c r="T269" s="159"/>
      <c r="U269" s="30"/>
    </row>
    <row r="270" spans="1:21" ht="22.5" customHeight="1" x14ac:dyDescent="0.2">
      <c r="A270" s="38"/>
      <c r="B270" s="16"/>
      <c r="C270" s="38"/>
      <c r="D270" s="17"/>
      <c r="E270" s="17"/>
      <c r="F270" s="16"/>
      <c r="G270" s="43"/>
      <c r="H270" s="152"/>
      <c r="I270" s="153"/>
      <c r="J270" s="55"/>
      <c r="K270" s="154"/>
      <c r="L270" s="155"/>
      <c r="M270" s="26"/>
      <c r="N270" s="55"/>
      <c r="O270" s="160"/>
      <c r="P270" s="156"/>
      <c r="Q270" s="156"/>
      <c r="R270" s="18"/>
      <c r="S270" s="161"/>
      <c r="T270" s="159"/>
      <c r="U270" s="30"/>
    </row>
    <row r="271" spans="1:21" ht="22.5" customHeight="1" x14ac:dyDescent="0.2">
      <c r="A271" s="38"/>
      <c r="B271" s="16"/>
      <c r="C271" s="38"/>
      <c r="D271" s="17"/>
      <c r="E271" s="17"/>
      <c r="F271" s="16"/>
      <c r="G271" s="43"/>
      <c r="H271" s="152"/>
      <c r="I271" s="153"/>
      <c r="J271" s="55"/>
      <c r="K271" s="154"/>
      <c r="L271" s="155"/>
      <c r="M271" s="26"/>
      <c r="N271" s="55"/>
      <c r="O271" s="160"/>
      <c r="P271" s="156"/>
      <c r="Q271" s="156"/>
      <c r="R271" s="18"/>
      <c r="S271" s="161"/>
      <c r="T271" s="159"/>
      <c r="U271" s="30"/>
    </row>
    <row r="272" spans="1:21" ht="22.5" customHeight="1" x14ac:dyDescent="0.2">
      <c r="A272" s="38"/>
      <c r="B272" s="16"/>
      <c r="C272" s="38"/>
      <c r="D272" s="17"/>
      <c r="E272" s="17"/>
      <c r="F272" s="16"/>
      <c r="G272" s="43"/>
      <c r="H272" s="152"/>
      <c r="I272" s="153"/>
      <c r="J272" s="55"/>
      <c r="K272" s="154"/>
      <c r="L272" s="155"/>
      <c r="M272" s="26"/>
      <c r="N272" s="55"/>
      <c r="O272" s="160"/>
      <c r="P272" s="156"/>
      <c r="Q272" s="156"/>
      <c r="R272" s="18"/>
      <c r="S272" s="161"/>
      <c r="T272" s="159"/>
      <c r="U272" s="30"/>
    </row>
    <row r="273" spans="1:21" ht="22.5" customHeight="1" x14ac:dyDescent="0.2">
      <c r="A273" s="38"/>
      <c r="B273" s="16"/>
      <c r="C273" s="38"/>
      <c r="D273" s="17"/>
      <c r="E273" s="17"/>
      <c r="F273" s="16"/>
      <c r="G273" s="43"/>
      <c r="H273" s="152"/>
      <c r="I273" s="153"/>
      <c r="J273" s="55"/>
      <c r="K273" s="154"/>
      <c r="L273" s="155"/>
      <c r="M273" s="26"/>
      <c r="N273" s="55"/>
      <c r="O273" s="160"/>
      <c r="P273" s="156"/>
      <c r="Q273" s="156"/>
      <c r="R273" s="18"/>
      <c r="S273" s="161"/>
      <c r="T273" s="159"/>
      <c r="U273" s="30"/>
    </row>
    <row r="274" spans="1:21" ht="22.5" customHeight="1" x14ac:dyDescent="0.2">
      <c r="A274" s="38"/>
      <c r="B274" s="16"/>
      <c r="C274" s="38"/>
      <c r="D274" s="17"/>
      <c r="E274" s="17"/>
      <c r="F274" s="16"/>
      <c r="G274" s="43"/>
      <c r="H274" s="152"/>
      <c r="I274" s="153"/>
      <c r="J274" s="55"/>
      <c r="K274" s="154"/>
      <c r="L274" s="155"/>
      <c r="M274" s="26"/>
      <c r="N274" s="55"/>
      <c r="O274" s="160"/>
      <c r="P274" s="156"/>
      <c r="Q274" s="156"/>
      <c r="R274" s="18"/>
      <c r="S274" s="161"/>
      <c r="T274" s="159"/>
      <c r="U274" s="30"/>
    </row>
    <row r="275" spans="1:21" ht="22.5" customHeight="1" x14ac:dyDescent="0.2">
      <c r="A275" s="38"/>
      <c r="B275" s="16"/>
      <c r="C275" s="38"/>
      <c r="D275" s="17"/>
      <c r="E275" s="17"/>
      <c r="F275" s="16"/>
      <c r="G275" s="43"/>
      <c r="H275" s="152"/>
      <c r="I275" s="153"/>
      <c r="J275" s="55"/>
      <c r="K275" s="154"/>
      <c r="L275" s="155"/>
      <c r="M275" s="26"/>
      <c r="N275" s="55"/>
      <c r="O275" s="160"/>
      <c r="P275" s="156"/>
      <c r="Q275" s="156"/>
      <c r="R275" s="18"/>
      <c r="S275" s="161"/>
      <c r="T275" s="159"/>
      <c r="U275" s="30"/>
    </row>
    <row r="276" spans="1:21" ht="22.5" customHeight="1" x14ac:dyDescent="0.2">
      <c r="A276" s="38"/>
      <c r="B276" s="16"/>
      <c r="C276" s="38"/>
      <c r="D276" s="17"/>
      <c r="E276" s="17"/>
      <c r="F276" s="16"/>
      <c r="G276" s="43"/>
      <c r="H276" s="152"/>
      <c r="I276" s="153"/>
      <c r="J276" s="55"/>
      <c r="K276" s="154"/>
      <c r="L276" s="155"/>
      <c r="M276" s="26"/>
      <c r="N276" s="55"/>
      <c r="O276" s="160"/>
      <c r="P276" s="156"/>
      <c r="Q276" s="156"/>
      <c r="R276" s="18"/>
      <c r="S276" s="161"/>
      <c r="T276" s="159"/>
      <c r="U276" s="30"/>
    </row>
    <row r="277" spans="1:21" ht="22.5" customHeight="1" x14ac:dyDescent="0.2">
      <c r="A277" s="38"/>
      <c r="B277" s="16"/>
      <c r="C277" s="38"/>
      <c r="D277" s="17"/>
      <c r="E277" s="17"/>
      <c r="F277" s="16"/>
      <c r="G277" s="43"/>
      <c r="H277" s="152"/>
      <c r="I277" s="153"/>
      <c r="J277" s="55"/>
      <c r="K277" s="154"/>
      <c r="L277" s="155"/>
      <c r="M277" s="26"/>
      <c r="N277" s="55"/>
      <c r="O277" s="160"/>
      <c r="P277" s="156"/>
      <c r="Q277" s="156"/>
      <c r="R277" s="18"/>
      <c r="S277" s="161"/>
      <c r="T277" s="159"/>
      <c r="U277" s="30"/>
    </row>
    <row r="278" spans="1:21" ht="22.5" customHeight="1" x14ac:dyDescent="0.2">
      <c r="A278" s="38"/>
      <c r="B278" s="16"/>
      <c r="C278" s="38"/>
      <c r="D278" s="17"/>
      <c r="E278" s="17"/>
      <c r="F278" s="16"/>
      <c r="G278" s="43"/>
      <c r="H278" s="152"/>
      <c r="I278" s="153"/>
      <c r="J278" s="55"/>
      <c r="K278" s="154"/>
      <c r="L278" s="155"/>
      <c r="M278" s="26"/>
      <c r="N278" s="55"/>
      <c r="O278" s="160"/>
      <c r="P278" s="156"/>
      <c r="Q278" s="156"/>
      <c r="R278" s="18"/>
      <c r="S278" s="161"/>
      <c r="T278" s="159"/>
      <c r="U278" s="30"/>
    </row>
    <row r="279" spans="1:21" ht="22.5" customHeight="1" x14ac:dyDescent="0.2">
      <c r="A279" s="38"/>
      <c r="B279" s="16"/>
      <c r="C279" s="38"/>
      <c r="D279" s="17"/>
      <c r="E279" s="17"/>
      <c r="F279" s="16"/>
      <c r="G279" s="43"/>
      <c r="H279" s="152"/>
      <c r="I279" s="153"/>
      <c r="J279" s="55"/>
      <c r="K279" s="154"/>
      <c r="L279" s="155"/>
      <c r="M279" s="26"/>
      <c r="N279" s="55"/>
      <c r="O279" s="160"/>
      <c r="P279" s="156"/>
      <c r="Q279" s="156"/>
      <c r="R279" s="18"/>
      <c r="S279" s="161"/>
      <c r="T279" s="159"/>
      <c r="U279" s="30"/>
    </row>
    <row r="280" spans="1:21" ht="22.5" customHeight="1" x14ac:dyDescent="0.2">
      <c r="A280" s="38"/>
      <c r="B280" s="16"/>
      <c r="C280" s="38"/>
      <c r="D280" s="17"/>
      <c r="E280" s="17"/>
      <c r="F280" s="16"/>
      <c r="G280" s="43"/>
      <c r="H280" s="152"/>
      <c r="I280" s="153"/>
      <c r="J280" s="55"/>
      <c r="K280" s="154"/>
      <c r="L280" s="155"/>
      <c r="M280" s="26"/>
      <c r="N280" s="55"/>
      <c r="O280" s="160"/>
      <c r="P280" s="156"/>
      <c r="Q280" s="156"/>
      <c r="R280" s="18"/>
      <c r="S280" s="161"/>
      <c r="T280" s="159"/>
      <c r="U280" s="30"/>
    </row>
    <row r="281" spans="1:21" ht="22.5" customHeight="1" x14ac:dyDescent="0.2">
      <c r="A281" s="38"/>
      <c r="B281" s="16"/>
      <c r="C281" s="38"/>
      <c r="D281" s="17"/>
      <c r="E281" s="17"/>
      <c r="F281" s="16"/>
      <c r="G281" s="43"/>
      <c r="H281" s="152"/>
      <c r="I281" s="153"/>
      <c r="J281" s="55"/>
      <c r="K281" s="154"/>
      <c r="L281" s="155"/>
      <c r="M281" s="26"/>
      <c r="N281" s="55"/>
      <c r="O281" s="160"/>
      <c r="P281" s="156"/>
      <c r="Q281" s="156"/>
      <c r="R281" s="18"/>
      <c r="S281" s="161"/>
      <c r="T281" s="159"/>
      <c r="U281" s="30"/>
    </row>
    <row r="282" spans="1:21" ht="22.5" customHeight="1" x14ac:dyDescent="0.2">
      <c r="A282" s="38"/>
      <c r="B282" s="16"/>
      <c r="C282" s="38"/>
      <c r="D282" s="17"/>
      <c r="E282" s="17"/>
      <c r="F282" s="16"/>
      <c r="G282" s="43"/>
      <c r="H282" s="152"/>
      <c r="I282" s="153"/>
      <c r="J282" s="55"/>
      <c r="K282" s="154"/>
      <c r="L282" s="155"/>
      <c r="M282" s="26"/>
      <c r="N282" s="55"/>
      <c r="O282" s="160"/>
      <c r="P282" s="156"/>
      <c r="Q282" s="156"/>
      <c r="R282" s="18"/>
      <c r="S282" s="161"/>
      <c r="T282" s="159"/>
      <c r="U282" s="30"/>
    </row>
    <row r="283" spans="1:21" ht="22.5" customHeight="1" x14ac:dyDescent="0.2">
      <c r="A283" s="38"/>
      <c r="B283" s="16"/>
      <c r="C283" s="38"/>
      <c r="D283" s="17"/>
      <c r="E283" s="17"/>
      <c r="F283" s="16"/>
      <c r="G283" s="43"/>
      <c r="H283" s="152"/>
      <c r="I283" s="153"/>
      <c r="J283" s="55"/>
      <c r="K283" s="154"/>
      <c r="L283" s="155"/>
      <c r="M283" s="26"/>
      <c r="N283" s="55"/>
      <c r="O283" s="160"/>
      <c r="P283" s="156"/>
      <c r="Q283" s="156"/>
      <c r="R283" s="18"/>
      <c r="S283" s="161"/>
      <c r="T283" s="159"/>
      <c r="U283" s="30"/>
    </row>
    <row r="284" spans="1:21" ht="22.5" customHeight="1" x14ac:dyDescent="0.2">
      <c r="A284" s="38"/>
      <c r="B284" s="16"/>
      <c r="C284" s="38"/>
      <c r="D284" s="17"/>
      <c r="E284" s="17"/>
      <c r="F284" s="16"/>
      <c r="G284" s="43"/>
      <c r="H284" s="152"/>
      <c r="I284" s="153"/>
      <c r="J284" s="55"/>
      <c r="K284" s="154"/>
      <c r="L284" s="155"/>
      <c r="M284" s="26"/>
      <c r="N284" s="55"/>
      <c r="O284" s="160"/>
      <c r="P284" s="156"/>
      <c r="Q284" s="156"/>
      <c r="R284" s="18"/>
      <c r="S284" s="161"/>
      <c r="T284" s="159"/>
      <c r="U284" s="30"/>
    </row>
    <row r="285" spans="1:21" ht="22.5" customHeight="1" x14ac:dyDescent="0.2">
      <c r="A285" s="38"/>
      <c r="B285" s="16"/>
      <c r="C285" s="38"/>
      <c r="D285" s="17"/>
      <c r="E285" s="17"/>
      <c r="F285" s="16"/>
      <c r="G285" s="43"/>
      <c r="H285" s="152"/>
      <c r="I285" s="153"/>
      <c r="J285" s="55"/>
      <c r="K285" s="154"/>
      <c r="L285" s="155"/>
      <c r="M285" s="26"/>
      <c r="N285" s="55"/>
      <c r="O285" s="160"/>
      <c r="P285" s="156"/>
      <c r="Q285" s="156"/>
      <c r="R285" s="18"/>
      <c r="S285" s="161"/>
      <c r="T285" s="159"/>
      <c r="U285" s="30"/>
    </row>
    <row r="286" spans="1:21" ht="22.5" customHeight="1" x14ac:dyDescent="0.2">
      <c r="A286" s="38"/>
      <c r="B286" s="16"/>
      <c r="C286" s="38"/>
      <c r="D286" s="17"/>
      <c r="E286" s="17"/>
      <c r="F286" s="16"/>
      <c r="G286" s="43"/>
      <c r="H286" s="152"/>
      <c r="I286" s="153"/>
      <c r="J286" s="55"/>
      <c r="K286" s="154"/>
      <c r="L286" s="155"/>
      <c r="M286" s="26"/>
      <c r="N286" s="55"/>
      <c r="O286" s="160"/>
      <c r="P286" s="156"/>
      <c r="Q286" s="156"/>
      <c r="R286" s="18"/>
      <c r="S286" s="161"/>
      <c r="T286" s="159"/>
      <c r="U286" s="30"/>
    </row>
    <row r="287" spans="1:21" ht="22.5" customHeight="1" x14ac:dyDescent="0.2">
      <c r="A287" s="38"/>
      <c r="B287" s="16"/>
      <c r="C287" s="38"/>
      <c r="D287" s="17"/>
      <c r="E287" s="17"/>
      <c r="F287" s="16"/>
      <c r="G287" s="43"/>
      <c r="H287" s="152"/>
      <c r="I287" s="153"/>
      <c r="J287" s="55"/>
      <c r="K287" s="154"/>
      <c r="L287" s="155"/>
      <c r="M287" s="26"/>
      <c r="N287" s="55"/>
      <c r="O287" s="160"/>
      <c r="P287" s="156"/>
      <c r="Q287" s="156"/>
      <c r="R287" s="18"/>
      <c r="S287" s="161"/>
      <c r="T287" s="159"/>
      <c r="U287" s="30"/>
    </row>
    <row r="288" spans="1:21" ht="22.5" customHeight="1" x14ac:dyDescent="0.2">
      <c r="A288" s="38"/>
      <c r="B288" s="16"/>
      <c r="C288" s="38"/>
      <c r="D288" s="17"/>
      <c r="E288" s="17"/>
      <c r="F288" s="16"/>
      <c r="G288" s="43"/>
      <c r="H288" s="152"/>
      <c r="I288" s="153"/>
      <c r="J288" s="55"/>
      <c r="K288" s="154"/>
      <c r="L288" s="155"/>
      <c r="M288" s="26"/>
      <c r="N288" s="55"/>
      <c r="O288" s="160"/>
      <c r="P288" s="156"/>
      <c r="Q288" s="156"/>
      <c r="R288" s="18"/>
      <c r="S288" s="161"/>
      <c r="T288" s="159"/>
      <c r="U288" s="30"/>
    </row>
    <row r="289" spans="1:21" ht="22.5" customHeight="1" x14ac:dyDescent="0.2">
      <c r="A289" s="38"/>
      <c r="B289" s="16"/>
      <c r="C289" s="38"/>
      <c r="D289" s="17"/>
      <c r="E289" s="17"/>
      <c r="F289" s="16"/>
      <c r="G289" s="43"/>
      <c r="H289" s="152"/>
      <c r="I289" s="153"/>
      <c r="J289" s="55"/>
      <c r="K289" s="154"/>
      <c r="L289" s="155"/>
      <c r="M289" s="26"/>
      <c r="N289" s="55"/>
      <c r="O289" s="160"/>
      <c r="P289" s="156"/>
      <c r="Q289" s="156"/>
      <c r="R289" s="18"/>
      <c r="S289" s="161"/>
      <c r="T289" s="159"/>
      <c r="U289" s="30"/>
    </row>
    <row r="290" spans="1:21" ht="22.5" customHeight="1" x14ac:dyDescent="0.2">
      <c r="A290" s="38"/>
      <c r="B290" s="16"/>
      <c r="C290" s="38"/>
      <c r="D290" s="17"/>
      <c r="E290" s="17"/>
      <c r="F290" s="16"/>
      <c r="G290" s="43"/>
      <c r="H290" s="152"/>
      <c r="I290" s="153"/>
      <c r="J290" s="55"/>
      <c r="K290" s="154"/>
      <c r="L290" s="155"/>
      <c r="M290" s="26"/>
      <c r="N290" s="55"/>
      <c r="O290" s="160"/>
      <c r="P290" s="156"/>
      <c r="Q290" s="156"/>
      <c r="R290" s="18"/>
      <c r="S290" s="161"/>
      <c r="T290" s="159"/>
      <c r="U290" s="30"/>
    </row>
    <row r="291" spans="1:21" ht="22.5" customHeight="1" x14ac:dyDescent="0.2">
      <c r="A291" s="38"/>
      <c r="B291" s="16"/>
      <c r="C291" s="38"/>
      <c r="D291" s="17"/>
      <c r="E291" s="17"/>
      <c r="F291" s="16"/>
      <c r="G291" s="43"/>
      <c r="H291" s="152"/>
      <c r="I291" s="153"/>
      <c r="J291" s="55"/>
      <c r="K291" s="154"/>
      <c r="L291" s="155"/>
      <c r="M291" s="26"/>
      <c r="N291" s="55"/>
      <c r="O291" s="160"/>
      <c r="P291" s="156"/>
      <c r="Q291" s="156"/>
      <c r="R291" s="18"/>
      <c r="S291" s="161"/>
      <c r="T291" s="159"/>
      <c r="U291" s="30"/>
    </row>
    <row r="292" spans="1:21" ht="22.5" customHeight="1" x14ac:dyDescent="0.2">
      <c r="A292" s="38"/>
      <c r="B292" s="16"/>
      <c r="C292" s="38"/>
      <c r="D292" s="17"/>
      <c r="E292" s="17"/>
      <c r="F292" s="16"/>
      <c r="G292" s="43"/>
      <c r="H292" s="152"/>
      <c r="I292" s="153"/>
      <c r="J292" s="55"/>
      <c r="K292" s="154"/>
      <c r="L292" s="155"/>
      <c r="M292" s="26"/>
      <c r="N292" s="55"/>
      <c r="O292" s="160"/>
      <c r="P292" s="156"/>
      <c r="Q292" s="156"/>
      <c r="R292" s="18"/>
      <c r="S292" s="161"/>
      <c r="T292" s="159"/>
      <c r="U292" s="30"/>
    </row>
    <row r="293" spans="1:21" ht="22.5" customHeight="1" x14ac:dyDescent="0.2">
      <c r="A293" s="38"/>
      <c r="B293" s="16"/>
      <c r="C293" s="38"/>
      <c r="D293" s="17"/>
      <c r="E293" s="17"/>
      <c r="F293" s="16"/>
      <c r="G293" s="43"/>
      <c r="H293" s="152"/>
      <c r="I293" s="153"/>
      <c r="J293" s="55"/>
      <c r="K293" s="154"/>
      <c r="L293" s="155"/>
      <c r="M293" s="26"/>
      <c r="N293" s="55"/>
      <c r="O293" s="160"/>
      <c r="P293" s="156"/>
      <c r="Q293" s="156"/>
      <c r="R293" s="18"/>
      <c r="S293" s="161"/>
      <c r="T293" s="159"/>
      <c r="U293" s="30"/>
    </row>
    <row r="294" spans="1:21" ht="22.5" customHeight="1" x14ac:dyDescent="0.2">
      <c r="A294" s="38"/>
      <c r="B294" s="16"/>
      <c r="C294" s="38"/>
      <c r="D294" s="17"/>
      <c r="E294" s="17"/>
      <c r="F294" s="16"/>
      <c r="G294" s="43"/>
      <c r="H294" s="152"/>
      <c r="I294" s="153"/>
      <c r="J294" s="55"/>
      <c r="K294" s="154"/>
      <c r="L294" s="155"/>
      <c r="M294" s="26"/>
      <c r="N294" s="55"/>
      <c r="O294" s="160"/>
      <c r="P294" s="156"/>
      <c r="Q294" s="156"/>
      <c r="R294" s="18"/>
      <c r="S294" s="161"/>
      <c r="T294" s="159"/>
      <c r="U294" s="30"/>
    </row>
    <row r="295" spans="1:21" ht="22.5" customHeight="1" x14ac:dyDescent="0.2">
      <c r="A295" s="38"/>
      <c r="B295" s="16"/>
      <c r="C295" s="38"/>
      <c r="D295" s="17"/>
      <c r="E295" s="17"/>
      <c r="F295" s="16"/>
      <c r="G295" s="43"/>
      <c r="H295" s="152"/>
      <c r="I295" s="153"/>
      <c r="J295" s="55"/>
      <c r="K295" s="154"/>
      <c r="L295" s="155"/>
      <c r="M295" s="26"/>
      <c r="N295" s="55"/>
      <c r="O295" s="160"/>
      <c r="P295" s="156"/>
      <c r="Q295" s="156"/>
      <c r="R295" s="18"/>
      <c r="S295" s="161"/>
      <c r="T295" s="159"/>
      <c r="U295" s="30"/>
    </row>
    <row r="296" spans="1:21" ht="22.5" customHeight="1" x14ac:dyDescent="0.2">
      <c r="A296" s="38"/>
      <c r="B296" s="16"/>
      <c r="C296" s="38"/>
      <c r="D296" s="17"/>
      <c r="E296" s="17"/>
      <c r="F296" s="16"/>
      <c r="G296" s="43"/>
      <c r="H296" s="152"/>
      <c r="I296" s="153"/>
      <c r="J296" s="55"/>
      <c r="K296" s="154"/>
      <c r="L296" s="155"/>
      <c r="M296" s="26"/>
      <c r="N296" s="55"/>
      <c r="O296" s="160"/>
      <c r="P296" s="156"/>
      <c r="Q296" s="156"/>
      <c r="R296" s="18"/>
      <c r="S296" s="161"/>
      <c r="T296" s="159"/>
      <c r="U296" s="30"/>
    </row>
    <row r="297" spans="1:21" ht="22.5" customHeight="1" x14ac:dyDescent="0.2">
      <c r="A297" s="38"/>
      <c r="B297" s="16"/>
      <c r="C297" s="38"/>
      <c r="D297" s="17"/>
      <c r="E297" s="17"/>
      <c r="F297" s="16"/>
      <c r="G297" s="43"/>
      <c r="H297" s="152"/>
      <c r="I297" s="153"/>
      <c r="J297" s="55"/>
      <c r="K297" s="154"/>
      <c r="L297" s="155"/>
      <c r="M297" s="26"/>
      <c r="N297" s="55"/>
      <c r="O297" s="160"/>
      <c r="P297" s="156"/>
      <c r="Q297" s="156"/>
      <c r="R297" s="18"/>
      <c r="S297" s="161"/>
      <c r="T297" s="159"/>
      <c r="U297" s="30"/>
    </row>
    <row r="298" spans="1:21" ht="22.5" customHeight="1" x14ac:dyDescent="0.2">
      <c r="A298" s="38"/>
      <c r="B298" s="16"/>
      <c r="C298" s="38"/>
      <c r="D298" s="17"/>
      <c r="E298" s="17"/>
      <c r="F298" s="16"/>
      <c r="G298" s="43"/>
      <c r="H298" s="152"/>
      <c r="I298" s="153"/>
      <c r="J298" s="55"/>
      <c r="K298" s="154"/>
      <c r="L298" s="155"/>
      <c r="M298" s="26"/>
      <c r="N298" s="55"/>
      <c r="O298" s="160"/>
      <c r="P298" s="156"/>
      <c r="Q298" s="156"/>
      <c r="R298" s="18"/>
      <c r="S298" s="161"/>
      <c r="T298" s="159"/>
      <c r="U298" s="30"/>
    </row>
    <row r="299" spans="1:21" ht="22.5" customHeight="1" x14ac:dyDescent="0.2">
      <c r="A299" s="38"/>
      <c r="B299" s="16"/>
      <c r="C299" s="38"/>
      <c r="D299" s="17"/>
      <c r="E299" s="17"/>
      <c r="F299" s="16"/>
      <c r="G299" s="43"/>
      <c r="H299" s="152"/>
      <c r="I299" s="153"/>
      <c r="J299" s="55"/>
      <c r="K299" s="154"/>
      <c r="L299" s="155"/>
      <c r="M299" s="26"/>
      <c r="N299" s="55"/>
      <c r="O299" s="160"/>
      <c r="P299" s="156"/>
      <c r="Q299" s="156"/>
      <c r="R299" s="18"/>
      <c r="S299" s="161"/>
      <c r="T299" s="159"/>
      <c r="U299" s="30"/>
    </row>
    <row r="300" spans="1:21" ht="22.5" customHeight="1" x14ac:dyDescent="0.2">
      <c r="A300" s="38"/>
      <c r="B300" s="16"/>
      <c r="C300" s="38"/>
      <c r="D300" s="17"/>
      <c r="E300" s="17"/>
      <c r="F300" s="16"/>
      <c r="G300" s="43"/>
      <c r="H300" s="152"/>
      <c r="I300" s="153"/>
      <c r="J300" s="55"/>
      <c r="K300" s="154"/>
      <c r="L300" s="155"/>
      <c r="M300" s="26"/>
      <c r="N300" s="55"/>
      <c r="O300" s="160"/>
      <c r="P300" s="156"/>
      <c r="Q300" s="156"/>
      <c r="R300" s="18"/>
      <c r="S300" s="161"/>
      <c r="T300" s="159"/>
      <c r="U300" s="30"/>
    </row>
    <row r="301" spans="1:21" ht="22.5" customHeight="1" x14ac:dyDescent="0.2">
      <c r="A301" s="38"/>
      <c r="B301" s="16"/>
      <c r="C301" s="38"/>
      <c r="D301" s="17"/>
      <c r="E301" s="17"/>
      <c r="F301" s="16"/>
      <c r="G301" s="43"/>
      <c r="H301" s="152"/>
      <c r="I301" s="153"/>
      <c r="J301" s="55"/>
      <c r="K301" s="154"/>
      <c r="L301" s="155"/>
      <c r="M301" s="26"/>
      <c r="N301" s="55"/>
      <c r="O301" s="160"/>
      <c r="P301" s="156"/>
      <c r="Q301" s="156"/>
      <c r="R301" s="18"/>
      <c r="S301" s="161"/>
      <c r="T301" s="159"/>
      <c r="U301" s="30"/>
    </row>
    <row r="302" spans="1:21" ht="22.5" customHeight="1" x14ac:dyDescent="0.2">
      <c r="A302" s="38"/>
      <c r="B302" s="16"/>
      <c r="C302" s="38"/>
      <c r="D302" s="17"/>
      <c r="E302" s="17"/>
      <c r="F302" s="16"/>
      <c r="G302" s="43"/>
      <c r="H302" s="152"/>
      <c r="I302" s="153"/>
      <c r="J302" s="55"/>
      <c r="K302" s="154"/>
      <c r="L302" s="155"/>
      <c r="M302" s="26"/>
      <c r="N302" s="55"/>
      <c r="O302" s="160"/>
      <c r="P302" s="156"/>
      <c r="Q302" s="156"/>
      <c r="R302" s="18"/>
      <c r="S302" s="161"/>
      <c r="T302" s="159"/>
      <c r="U302" s="30"/>
    </row>
    <row r="303" spans="1:21" ht="22.5" customHeight="1" x14ac:dyDescent="0.2">
      <c r="A303" s="38"/>
      <c r="B303" s="16"/>
      <c r="C303" s="38"/>
      <c r="D303" s="17"/>
      <c r="E303" s="17"/>
      <c r="F303" s="16"/>
      <c r="G303" s="43"/>
      <c r="H303" s="152"/>
      <c r="I303" s="153"/>
      <c r="J303" s="55"/>
      <c r="K303" s="154"/>
      <c r="L303" s="155"/>
      <c r="M303" s="26"/>
      <c r="N303" s="55"/>
      <c r="O303" s="160"/>
      <c r="P303" s="156"/>
      <c r="Q303" s="156"/>
      <c r="R303" s="18"/>
      <c r="S303" s="161"/>
      <c r="T303" s="159"/>
      <c r="U303" s="30"/>
    </row>
    <row r="304" spans="1:21" ht="22.5" customHeight="1" x14ac:dyDescent="0.2">
      <c r="A304" s="38"/>
      <c r="B304" s="16"/>
      <c r="C304" s="38"/>
      <c r="D304" s="17"/>
      <c r="E304" s="17"/>
      <c r="F304" s="16"/>
      <c r="G304" s="43"/>
      <c r="H304" s="152"/>
      <c r="I304" s="153"/>
      <c r="J304" s="55"/>
      <c r="K304" s="154"/>
      <c r="L304" s="155"/>
      <c r="M304" s="26"/>
      <c r="N304" s="55"/>
      <c r="O304" s="160"/>
      <c r="P304" s="156"/>
      <c r="Q304" s="156"/>
      <c r="R304" s="18"/>
      <c r="S304" s="161"/>
      <c r="T304" s="159"/>
      <c r="U304" s="30"/>
    </row>
    <row r="305" spans="1:21" ht="22.5" customHeight="1" x14ac:dyDescent="0.2">
      <c r="A305" s="38"/>
      <c r="B305" s="16"/>
      <c r="C305" s="38"/>
      <c r="D305" s="17"/>
      <c r="E305" s="17"/>
      <c r="F305" s="16"/>
      <c r="G305" s="43"/>
      <c r="H305" s="152"/>
      <c r="I305" s="153"/>
      <c r="J305" s="55"/>
      <c r="K305" s="154"/>
      <c r="L305" s="155"/>
      <c r="M305" s="26"/>
      <c r="N305" s="55"/>
      <c r="O305" s="160"/>
      <c r="P305" s="156"/>
      <c r="Q305" s="156"/>
      <c r="R305" s="18"/>
      <c r="S305" s="161"/>
      <c r="T305" s="159"/>
      <c r="U305" s="30"/>
    </row>
    <row r="306" spans="1:21" ht="22.5" customHeight="1" x14ac:dyDescent="0.2">
      <c r="A306" s="38"/>
      <c r="B306" s="16"/>
      <c r="C306" s="38"/>
      <c r="D306" s="17"/>
      <c r="E306" s="17"/>
      <c r="F306" s="16"/>
      <c r="G306" s="43"/>
      <c r="H306" s="152"/>
      <c r="I306" s="153"/>
      <c r="J306" s="55"/>
      <c r="K306" s="154"/>
      <c r="L306" s="155"/>
      <c r="M306" s="26"/>
      <c r="N306" s="55"/>
      <c r="O306" s="160"/>
      <c r="P306" s="156"/>
      <c r="Q306" s="156"/>
      <c r="R306" s="18"/>
      <c r="S306" s="161"/>
      <c r="T306" s="159"/>
      <c r="U306" s="30"/>
    </row>
    <row r="307" spans="1:21" ht="22.5" customHeight="1" x14ac:dyDescent="0.2">
      <c r="A307" s="38"/>
      <c r="B307" s="16"/>
      <c r="C307" s="38"/>
      <c r="D307" s="17"/>
      <c r="E307" s="17"/>
      <c r="F307" s="16"/>
      <c r="G307" s="43"/>
      <c r="H307" s="152"/>
      <c r="I307" s="153"/>
      <c r="J307" s="55"/>
      <c r="K307" s="154"/>
      <c r="L307" s="155"/>
      <c r="M307" s="26"/>
      <c r="N307" s="55"/>
      <c r="O307" s="160"/>
      <c r="P307" s="156"/>
      <c r="Q307" s="156"/>
      <c r="R307" s="18"/>
      <c r="S307" s="161"/>
      <c r="T307" s="159"/>
      <c r="U307" s="30"/>
    </row>
    <row r="308" spans="1:21" ht="22.5" customHeight="1" x14ac:dyDescent="0.2">
      <c r="A308" s="38"/>
      <c r="B308" s="16"/>
      <c r="C308" s="38"/>
      <c r="D308" s="17"/>
      <c r="E308" s="17"/>
      <c r="F308" s="16"/>
      <c r="G308" s="43"/>
      <c r="H308" s="152"/>
      <c r="I308" s="153"/>
      <c r="J308" s="55"/>
      <c r="K308" s="154"/>
      <c r="L308" s="155"/>
      <c r="M308" s="26"/>
      <c r="N308" s="55"/>
      <c r="O308" s="160"/>
      <c r="P308" s="156"/>
      <c r="Q308" s="156"/>
      <c r="R308" s="18"/>
      <c r="S308" s="161"/>
      <c r="T308" s="159"/>
      <c r="U308" s="30"/>
    </row>
    <row r="309" spans="1:21" ht="22.5" customHeight="1" x14ac:dyDescent="0.2">
      <c r="A309" s="38"/>
      <c r="B309" s="16"/>
      <c r="C309" s="38"/>
      <c r="D309" s="17"/>
      <c r="E309" s="17"/>
      <c r="F309" s="16"/>
      <c r="G309" s="43"/>
      <c r="H309" s="152"/>
      <c r="I309" s="153"/>
      <c r="J309" s="55"/>
      <c r="K309" s="154"/>
      <c r="L309" s="155"/>
      <c r="M309" s="26"/>
      <c r="N309" s="55"/>
      <c r="O309" s="160"/>
      <c r="P309" s="156"/>
      <c r="Q309" s="156"/>
      <c r="R309" s="18"/>
      <c r="S309" s="161"/>
      <c r="T309" s="159"/>
      <c r="U309" s="30"/>
    </row>
    <row r="310" spans="1:21" ht="22.5" customHeight="1" x14ac:dyDescent="0.2">
      <c r="A310" s="38"/>
      <c r="B310" s="16"/>
      <c r="C310" s="38"/>
      <c r="D310" s="17"/>
      <c r="E310" s="17"/>
      <c r="F310" s="16"/>
      <c r="G310" s="43"/>
      <c r="H310" s="152"/>
      <c r="I310" s="153"/>
      <c r="J310" s="55"/>
      <c r="K310" s="154"/>
      <c r="L310" s="155"/>
      <c r="M310" s="26"/>
      <c r="N310" s="55"/>
      <c r="O310" s="160"/>
      <c r="P310" s="156"/>
      <c r="Q310" s="156"/>
      <c r="R310" s="18"/>
      <c r="S310" s="161"/>
      <c r="T310" s="159"/>
      <c r="U310" s="30"/>
    </row>
    <row r="311" spans="1:21" ht="22.5" customHeight="1" x14ac:dyDescent="0.2">
      <c r="A311" s="38"/>
      <c r="B311" s="16"/>
      <c r="C311" s="38"/>
      <c r="D311" s="17"/>
      <c r="E311" s="17"/>
      <c r="F311" s="16"/>
      <c r="G311" s="43"/>
      <c r="H311" s="152"/>
      <c r="I311" s="153"/>
      <c r="J311" s="55"/>
      <c r="K311" s="154"/>
      <c r="L311" s="155"/>
      <c r="M311" s="26"/>
      <c r="N311" s="55"/>
      <c r="O311" s="160"/>
      <c r="P311" s="156"/>
      <c r="Q311" s="156"/>
      <c r="R311" s="18"/>
      <c r="S311" s="161"/>
      <c r="T311" s="159"/>
      <c r="U311" s="30"/>
    </row>
    <row r="312" spans="1:21" ht="22.5" customHeight="1" x14ac:dyDescent="0.2">
      <c r="A312" s="38"/>
      <c r="B312" s="16"/>
      <c r="C312" s="38"/>
      <c r="D312" s="17"/>
      <c r="E312" s="17"/>
      <c r="F312" s="16"/>
      <c r="G312" s="43"/>
      <c r="H312" s="152"/>
      <c r="I312" s="153"/>
      <c r="J312" s="55"/>
      <c r="K312" s="154"/>
      <c r="L312" s="155"/>
      <c r="M312" s="26"/>
      <c r="N312" s="55"/>
      <c r="O312" s="160"/>
      <c r="P312" s="156"/>
      <c r="Q312" s="156"/>
      <c r="R312" s="18"/>
      <c r="S312" s="161"/>
      <c r="T312" s="159"/>
      <c r="U312" s="30"/>
    </row>
    <row r="313" spans="1:21" ht="22.5" customHeight="1" x14ac:dyDescent="0.2">
      <c r="A313" s="38"/>
      <c r="B313" s="16"/>
      <c r="C313" s="38"/>
      <c r="D313" s="17"/>
      <c r="E313" s="17"/>
      <c r="F313" s="16"/>
      <c r="G313" s="43"/>
      <c r="H313" s="152"/>
      <c r="I313" s="153"/>
      <c r="J313" s="55"/>
      <c r="K313" s="154"/>
      <c r="L313" s="155"/>
      <c r="M313" s="26"/>
      <c r="N313" s="55"/>
      <c r="O313" s="160"/>
      <c r="P313" s="156"/>
      <c r="Q313" s="156"/>
      <c r="R313" s="18"/>
      <c r="S313" s="161"/>
      <c r="T313" s="159"/>
      <c r="U313" s="30"/>
    </row>
    <row r="314" spans="1:21" ht="22.5" customHeight="1" x14ac:dyDescent="0.2">
      <c r="A314" s="38"/>
      <c r="B314" s="16"/>
      <c r="C314" s="38"/>
      <c r="D314" s="17"/>
      <c r="E314" s="17"/>
      <c r="F314" s="16"/>
      <c r="G314" s="43"/>
      <c r="H314" s="152"/>
      <c r="I314" s="153"/>
      <c r="J314" s="55"/>
      <c r="K314" s="154"/>
      <c r="L314" s="155"/>
      <c r="M314" s="26"/>
      <c r="N314" s="55"/>
      <c r="O314" s="160"/>
      <c r="P314" s="156"/>
      <c r="Q314" s="156"/>
      <c r="R314" s="18"/>
      <c r="S314" s="161"/>
      <c r="T314" s="159"/>
      <c r="U314" s="30"/>
    </row>
    <row r="315" spans="1:21" ht="22.5" customHeight="1" x14ac:dyDescent="0.2">
      <c r="A315" s="38"/>
      <c r="B315" s="16"/>
      <c r="C315" s="38"/>
      <c r="D315" s="17"/>
      <c r="E315" s="17"/>
      <c r="F315" s="16"/>
      <c r="G315" s="43"/>
      <c r="H315" s="152"/>
      <c r="I315" s="153"/>
      <c r="J315" s="55"/>
      <c r="K315" s="154"/>
      <c r="L315" s="155"/>
      <c r="M315" s="26"/>
      <c r="N315" s="55"/>
      <c r="O315" s="160"/>
      <c r="P315" s="156"/>
      <c r="Q315" s="156"/>
      <c r="R315" s="18"/>
      <c r="S315" s="161"/>
      <c r="T315" s="159"/>
      <c r="U315" s="30"/>
    </row>
    <row r="316" spans="1:21" ht="22.5" customHeight="1" x14ac:dyDescent="0.2">
      <c r="A316" s="38"/>
      <c r="B316" s="16"/>
      <c r="C316" s="38"/>
      <c r="D316" s="17"/>
      <c r="E316" s="17"/>
      <c r="F316" s="16"/>
      <c r="G316" s="43"/>
      <c r="H316" s="152"/>
      <c r="I316" s="153"/>
      <c r="J316" s="55"/>
      <c r="K316" s="154"/>
      <c r="L316" s="155"/>
      <c r="M316" s="26"/>
      <c r="N316" s="55"/>
      <c r="O316" s="160"/>
      <c r="P316" s="156"/>
      <c r="Q316" s="156"/>
      <c r="R316" s="18"/>
      <c r="S316" s="161"/>
      <c r="T316" s="159"/>
      <c r="U316" s="30"/>
    </row>
    <row r="317" spans="1:21" ht="22.5" customHeight="1" x14ac:dyDescent="0.2">
      <c r="A317" s="38"/>
      <c r="B317" s="16"/>
      <c r="C317" s="38"/>
      <c r="D317" s="17"/>
      <c r="E317" s="17"/>
      <c r="F317" s="16"/>
      <c r="G317" s="43"/>
      <c r="H317" s="152"/>
      <c r="I317" s="153"/>
      <c r="J317" s="55"/>
      <c r="K317" s="154"/>
      <c r="L317" s="155"/>
      <c r="M317" s="26"/>
      <c r="N317" s="55"/>
      <c r="O317" s="160"/>
      <c r="P317" s="156"/>
      <c r="Q317" s="156"/>
      <c r="R317" s="18"/>
      <c r="S317" s="161"/>
      <c r="T317" s="159"/>
      <c r="U317" s="30"/>
    </row>
    <row r="318" spans="1:21" ht="22.5" customHeight="1" x14ac:dyDescent="0.2">
      <c r="A318" s="38"/>
      <c r="B318" s="16"/>
      <c r="C318" s="38"/>
      <c r="D318" s="17"/>
      <c r="E318" s="17"/>
      <c r="F318" s="16"/>
      <c r="G318" s="43"/>
      <c r="H318" s="152"/>
      <c r="I318" s="153"/>
      <c r="J318" s="55"/>
      <c r="K318" s="154"/>
      <c r="L318" s="155"/>
      <c r="M318" s="26"/>
      <c r="N318" s="55"/>
      <c r="O318" s="160"/>
      <c r="P318" s="156"/>
      <c r="Q318" s="156"/>
      <c r="R318" s="18"/>
      <c r="S318" s="161"/>
      <c r="T318" s="159"/>
      <c r="U318" s="30"/>
    </row>
    <row r="319" spans="1:21" ht="22.5" customHeight="1" x14ac:dyDescent="0.2">
      <c r="A319" s="38"/>
      <c r="B319" s="16"/>
      <c r="C319" s="38"/>
      <c r="D319" s="17"/>
      <c r="E319" s="17"/>
      <c r="F319" s="16"/>
      <c r="G319" s="43"/>
      <c r="H319" s="152"/>
      <c r="I319" s="153"/>
      <c r="J319" s="55"/>
      <c r="K319" s="154"/>
      <c r="L319" s="155"/>
      <c r="M319" s="26"/>
      <c r="N319" s="55"/>
      <c r="O319" s="160"/>
      <c r="P319" s="156"/>
      <c r="Q319" s="156"/>
      <c r="R319" s="18"/>
      <c r="S319" s="161"/>
      <c r="T319" s="159"/>
      <c r="U319" s="30"/>
    </row>
    <row r="320" spans="1:21" ht="22.5" customHeight="1" x14ac:dyDescent="0.2">
      <c r="A320" s="38"/>
      <c r="B320" s="16"/>
      <c r="C320" s="38"/>
      <c r="D320" s="17"/>
      <c r="E320" s="17"/>
      <c r="F320" s="16"/>
      <c r="G320" s="43"/>
      <c r="H320" s="152"/>
      <c r="I320" s="153"/>
      <c r="J320" s="55"/>
      <c r="K320" s="154"/>
      <c r="L320" s="155"/>
      <c r="M320" s="26"/>
      <c r="N320" s="55"/>
      <c r="O320" s="160"/>
      <c r="P320" s="156"/>
      <c r="Q320" s="156"/>
      <c r="R320" s="18"/>
      <c r="S320" s="161"/>
      <c r="T320" s="159"/>
      <c r="U320" s="30"/>
    </row>
    <row r="321" spans="1:21" ht="22.5" customHeight="1" x14ac:dyDescent="0.2">
      <c r="A321" s="38"/>
      <c r="B321" s="16"/>
      <c r="C321" s="38"/>
      <c r="D321" s="17"/>
      <c r="E321" s="17"/>
      <c r="F321" s="16"/>
      <c r="G321" s="43"/>
      <c r="H321" s="152"/>
      <c r="I321" s="153"/>
      <c r="J321" s="55"/>
      <c r="K321" s="154"/>
      <c r="L321" s="155"/>
      <c r="M321" s="26"/>
      <c r="N321" s="55"/>
      <c r="O321" s="160"/>
      <c r="P321" s="156"/>
      <c r="Q321" s="156"/>
      <c r="R321" s="18"/>
      <c r="S321" s="161"/>
      <c r="T321" s="159"/>
      <c r="U321" s="30"/>
    </row>
    <row r="322" spans="1:21" ht="22.5" customHeight="1" x14ac:dyDescent="0.2">
      <c r="A322" s="38"/>
      <c r="B322" s="16"/>
      <c r="C322" s="38"/>
      <c r="D322" s="17"/>
      <c r="E322" s="17"/>
      <c r="F322" s="16"/>
      <c r="G322" s="43"/>
      <c r="H322" s="152"/>
      <c r="I322" s="153"/>
      <c r="J322" s="55"/>
      <c r="K322" s="154"/>
      <c r="L322" s="155"/>
      <c r="M322" s="26"/>
      <c r="N322" s="55"/>
      <c r="O322" s="160"/>
      <c r="P322" s="156"/>
      <c r="Q322" s="156"/>
      <c r="R322" s="18"/>
      <c r="S322" s="161"/>
      <c r="T322" s="159"/>
      <c r="U322" s="30"/>
    </row>
    <row r="323" spans="1:21" ht="22.5" customHeight="1" x14ac:dyDescent="0.2">
      <c r="A323" s="38"/>
      <c r="B323" s="16"/>
      <c r="C323" s="38"/>
      <c r="D323" s="17"/>
      <c r="E323" s="17"/>
      <c r="F323" s="16"/>
      <c r="G323" s="43"/>
      <c r="H323" s="152"/>
      <c r="I323" s="153"/>
      <c r="J323" s="55"/>
      <c r="K323" s="154"/>
      <c r="L323" s="155"/>
      <c r="M323" s="26"/>
      <c r="N323" s="55"/>
      <c r="O323" s="160"/>
      <c r="P323" s="156"/>
      <c r="Q323" s="156"/>
      <c r="R323" s="18"/>
      <c r="S323" s="161"/>
      <c r="T323" s="159"/>
      <c r="U323" s="30"/>
    </row>
    <row r="324" spans="1:21" ht="22.5" customHeight="1" x14ac:dyDescent="0.2">
      <c r="A324" s="38"/>
      <c r="B324" s="16"/>
      <c r="C324" s="38"/>
      <c r="D324" s="17"/>
      <c r="E324" s="17"/>
      <c r="F324" s="16"/>
      <c r="G324" s="43"/>
      <c r="H324" s="152"/>
      <c r="I324" s="153"/>
      <c r="J324" s="55"/>
      <c r="K324" s="154"/>
      <c r="L324" s="155"/>
      <c r="M324" s="26"/>
      <c r="N324" s="55"/>
      <c r="O324" s="160"/>
      <c r="P324" s="156"/>
      <c r="Q324" s="156"/>
      <c r="R324" s="18"/>
      <c r="S324" s="161"/>
      <c r="T324" s="159"/>
      <c r="U324" s="30"/>
    </row>
    <row r="325" spans="1:21" ht="22.5" customHeight="1" x14ac:dyDescent="0.2">
      <c r="A325" s="38"/>
      <c r="B325" s="16"/>
      <c r="C325" s="38"/>
      <c r="D325" s="17"/>
      <c r="E325" s="17"/>
      <c r="F325" s="16"/>
      <c r="G325" s="43"/>
      <c r="H325" s="152"/>
      <c r="I325" s="153"/>
      <c r="J325" s="55"/>
      <c r="K325" s="154"/>
      <c r="L325" s="155"/>
      <c r="M325" s="26"/>
      <c r="N325" s="55"/>
      <c r="O325" s="160"/>
      <c r="P325" s="156"/>
      <c r="Q325" s="156"/>
      <c r="R325" s="18"/>
      <c r="S325" s="161"/>
      <c r="T325" s="159"/>
      <c r="U325" s="30"/>
    </row>
    <row r="326" spans="1:21" ht="22.5" customHeight="1" x14ac:dyDescent="0.2">
      <c r="A326" s="38"/>
      <c r="B326" s="16"/>
      <c r="C326" s="38"/>
      <c r="D326" s="17"/>
      <c r="E326" s="17"/>
      <c r="F326" s="16"/>
      <c r="G326" s="43"/>
      <c r="H326" s="152"/>
      <c r="I326" s="153"/>
      <c r="J326" s="55"/>
      <c r="K326" s="154"/>
      <c r="L326" s="155"/>
      <c r="M326" s="26"/>
      <c r="N326" s="55"/>
      <c r="O326" s="160"/>
      <c r="P326" s="156"/>
      <c r="Q326" s="156"/>
      <c r="R326" s="18"/>
      <c r="S326" s="161"/>
      <c r="T326" s="159"/>
      <c r="U326" s="30"/>
    </row>
    <row r="327" spans="1:21" ht="22.5" customHeight="1" x14ac:dyDescent="0.2">
      <c r="A327" s="38"/>
      <c r="B327" s="16"/>
      <c r="C327" s="38"/>
      <c r="D327" s="17"/>
      <c r="E327" s="17"/>
      <c r="F327" s="16"/>
      <c r="G327" s="43"/>
      <c r="H327" s="152"/>
      <c r="I327" s="153"/>
      <c r="J327" s="55"/>
      <c r="K327" s="154"/>
      <c r="L327" s="155"/>
      <c r="M327" s="26"/>
      <c r="N327" s="55"/>
      <c r="O327" s="160"/>
      <c r="P327" s="156"/>
      <c r="Q327" s="156"/>
      <c r="R327" s="18"/>
      <c r="S327" s="161"/>
      <c r="T327" s="159"/>
      <c r="U327" s="30"/>
    </row>
    <row r="328" spans="1:21" ht="22.5" customHeight="1" x14ac:dyDescent="0.2">
      <c r="A328" s="38"/>
      <c r="B328" s="16"/>
      <c r="C328" s="38"/>
      <c r="D328" s="17"/>
      <c r="E328" s="17"/>
      <c r="F328" s="16"/>
      <c r="G328" s="43"/>
      <c r="H328" s="152"/>
      <c r="I328" s="153"/>
      <c r="J328" s="55"/>
      <c r="K328" s="154"/>
      <c r="L328" s="155"/>
      <c r="M328" s="26"/>
      <c r="N328" s="55"/>
      <c r="O328" s="160"/>
      <c r="P328" s="156"/>
      <c r="Q328" s="156"/>
      <c r="R328" s="18"/>
      <c r="S328" s="161"/>
      <c r="T328" s="159"/>
      <c r="U328" s="30"/>
    </row>
    <row r="329" spans="1:21" ht="22.5" customHeight="1" x14ac:dyDescent="0.2">
      <c r="A329" s="38"/>
      <c r="B329" s="16"/>
      <c r="C329" s="38"/>
      <c r="D329" s="17"/>
      <c r="E329" s="17"/>
      <c r="F329" s="16"/>
      <c r="G329" s="43"/>
      <c r="H329" s="152"/>
      <c r="I329" s="153"/>
      <c r="J329" s="55"/>
      <c r="K329" s="154"/>
      <c r="L329" s="155"/>
      <c r="M329" s="26"/>
      <c r="N329" s="55"/>
      <c r="O329" s="160"/>
      <c r="P329" s="156"/>
      <c r="Q329" s="156"/>
      <c r="R329" s="18"/>
      <c r="S329" s="161"/>
      <c r="T329" s="159"/>
      <c r="U329" s="30"/>
    </row>
    <row r="330" spans="1:21" ht="22.5" customHeight="1" x14ac:dyDescent="0.2">
      <c r="A330" s="38"/>
      <c r="B330" s="16"/>
      <c r="C330" s="38"/>
      <c r="D330" s="17"/>
      <c r="E330" s="17"/>
      <c r="F330" s="16"/>
      <c r="G330" s="43"/>
      <c r="H330" s="152"/>
      <c r="I330" s="153"/>
      <c r="J330" s="55"/>
      <c r="K330" s="154"/>
      <c r="L330" s="155"/>
      <c r="M330" s="26"/>
      <c r="N330" s="55"/>
      <c r="O330" s="160"/>
      <c r="P330" s="156"/>
      <c r="Q330" s="156"/>
      <c r="R330" s="18"/>
      <c r="S330" s="161"/>
      <c r="T330" s="159"/>
      <c r="U330" s="30"/>
    </row>
    <row r="331" spans="1:21" ht="22.5" customHeight="1" x14ac:dyDescent="0.2">
      <c r="A331" s="38"/>
      <c r="B331" s="16"/>
      <c r="C331" s="38"/>
      <c r="D331" s="17"/>
      <c r="E331" s="17"/>
      <c r="F331" s="16"/>
      <c r="G331" s="43"/>
      <c r="H331" s="152"/>
      <c r="I331" s="153"/>
      <c r="J331" s="55"/>
      <c r="K331" s="154"/>
      <c r="L331" s="155"/>
      <c r="M331" s="26"/>
      <c r="N331" s="55"/>
      <c r="O331" s="160"/>
      <c r="P331" s="156"/>
      <c r="Q331" s="156"/>
      <c r="R331" s="18"/>
      <c r="S331" s="161"/>
      <c r="T331" s="159"/>
      <c r="U331" s="30"/>
    </row>
    <row r="332" spans="1:21" ht="22.5" customHeight="1" x14ac:dyDescent="0.2">
      <c r="A332" s="38"/>
      <c r="B332" s="16"/>
      <c r="C332" s="38"/>
      <c r="D332" s="17"/>
      <c r="E332" s="17"/>
      <c r="F332" s="16"/>
      <c r="G332" s="43"/>
      <c r="H332" s="152"/>
      <c r="I332" s="153"/>
      <c r="J332" s="55"/>
      <c r="K332" s="154"/>
      <c r="L332" s="155"/>
      <c r="M332" s="26"/>
      <c r="N332" s="55"/>
      <c r="O332" s="160"/>
      <c r="P332" s="156"/>
      <c r="Q332" s="156"/>
      <c r="R332" s="18"/>
      <c r="S332" s="161"/>
      <c r="T332" s="159"/>
      <c r="U332" s="30"/>
    </row>
    <row r="333" spans="1:21" ht="22.5" customHeight="1" x14ac:dyDescent="0.2">
      <c r="A333" s="38"/>
      <c r="B333" s="16"/>
      <c r="C333" s="38"/>
      <c r="D333" s="17"/>
      <c r="E333" s="17"/>
      <c r="F333" s="16"/>
      <c r="G333" s="43"/>
      <c r="H333" s="152"/>
      <c r="I333" s="153"/>
      <c r="J333" s="55"/>
      <c r="K333" s="154"/>
      <c r="L333" s="155"/>
      <c r="M333" s="26"/>
      <c r="N333" s="55"/>
      <c r="O333" s="160"/>
      <c r="P333" s="156"/>
      <c r="Q333" s="156"/>
      <c r="R333" s="18"/>
      <c r="S333" s="161"/>
      <c r="T333" s="159"/>
      <c r="U333" s="30"/>
    </row>
    <row r="334" spans="1:21" ht="22.5" customHeight="1" x14ac:dyDescent="0.2">
      <c r="A334" s="38"/>
      <c r="B334" s="16"/>
      <c r="C334" s="38"/>
      <c r="D334" s="17"/>
      <c r="E334" s="17"/>
      <c r="F334" s="16"/>
      <c r="G334" s="43"/>
      <c r="H334" s="152"/>
      <c r="I334" s="153"/>
      <c r="J334" s="55"/>
      <c r="K334" s="154"/>
      <c r="L334" s="155"/>
      <c r="M334" s="26"/>
      <c r="N334" s="55"/>
      <c r="O334" s="160"/>
      <c r="P334" s="156"/>
      <c r="Q334" s="156"/>
      <c r="R334" s="18"/>
      <c r="S334" s="161"/>
      <c r="T334" s="159"/>
      <c r="U334" s="30"/>
    </row>
    <row r="335" spans="1:21" ht="22.5" customHeight="1" x14ac:dyDescent="0.2">
      <c r="A335" s="38"/>
      <c r="B335" s="16"/>
      <c r="C335" s="38"/>
      <c r="D335" s="17"/>
      <c r="E335" s="17"/>
      <c r="F335" s="16"/>
      <c r="G335" s="43"/>
      <c r="H335" s="152"/>
      <c r="I335" s="153"/>
      <c r="J335" s="55"/>
      <c r="K335" s="154"/>
      <c r="L335" s="155"/>
      <c r="M335" s="26"/>
      <c r="N335" s="55"/>
      <c r="O335" s="160"/>
      <c r="P335" s="156"/>
      <c r="Q335" s="156"/>
      <c r="R335" s="18"/>
      <c r="S335" s="161"/>
      <c r="T335" s="159"/>
      <c r="U335" s="30"/>
    </row>
    <row r="336" spans="1:21" ht="22.5" customHeight="1" x14ac:dyDescent="0.2">
      <c r="A336" s="38"/>
      <c r="B336" s="16"/>
      <c r="C336" s="38"/>
      <c r="D336" s="17"/>
      <c r="E336" s="17"/>
      <c r="F336" s="16"/>
      <c r="G336" s="43"/>
      <c r="H336" s="152"/>
      <c r="I336" s="153"/>
      <c r="J336" s="55"/>
      <c r="K336" s="154"/>
      <c r="L336" s="155"/>
      <c r="M336" s="26"/>
      <c r="N336" s="55"/>
      <c r="O336" s="160"/>
      <c r="P336" s="156"/>
      <c r="Q336" s="156"/>
      <c r="R336" s="18"/>
      <c r="S336" s="161"/>
      <c r="T336" s="159"/>
      <c r="U336" s="30"/>
    </row>
    <row r="337" spans="1:21" ht="22.5" customHeight="1" x14ac:dyDescent="0.2">
      <c r="A337" s="38"/>
      <c r="B337" s="16"/>
      <c r="C337" s="38"/>
      <c r="D337" s="17"/>
      <c r="E337" s="17"/>
      <c r="F337" s="16"/>
      <c r="G337" s="43"/>
      <c r="H337" s="152"/>
      <c r="I337" s="153"/>
      <c r="J337" s="55"/>
      <c r="K337" s="154"/>
      <c r="L337" s="155"/>
      <c r="M337" s="26"/>
      <c r="N337" s="55"/>
      <c r="O337" s="160"/>
      <c r="P337" s="156"/>
      <c r="Q337" s="156"/>
      <c r="R337" s="18"/>
      <c r="S337" s="161"/>
      <c r="T337" s="159"/>
      <c r="U337" s="30"/>
    </row>
    <row r="338" spans="1:21" ht="22.5" customHeight="1" x14ac:dyDescent="0.2">
      <c r="A338" s="38"/>
      <c r="B338" s="16"/>
      <c r="C338" s="38"/>
      <c r="D338" s="17"/>
      <c r="E338" s="17"/>
      <c r="F338" s="16"/>
      <c r="G338" s="43"/>
      <c r="H338" s="152"/>
      <c r="I338" s="153"/>
      <c r="J338" s="55"/>
      <c r="K338" s="154"/>
      <c r="L338" s="155"/>
      <c r="M338" s="26"/>
      <c r="N338" s="55"/>
      <c r="O338" s="160"/>
      <c r="P338" s="156"/>
      <c r="Q338" s="156"/>
      <c r="R338" s="18"/>
      <c r="S338" s="161"/>
      <c r="T338" s="159"/>
      <c r="U338" s="30"/>
    </row>
    <row r="339" spans="1:21" ht="22.5" customHeight="1" x14ac:dyDescent="0.2">
      <c r="A339" s="38"/>
      <c r="B339" s="16"/>
      <c r="C339" s="38"/>
      <c r="D339" s="17"/>
      <c r="E339" s="17"/>
      <c r="F339" s="16"/>
      <c r="G339" s="43"/>
      <c r="H339" s="152"/>
      <c r="I339" s="153"/>
      <c r="J339" s="55"/>
      <c r="K339" s="154"/>
      <c r="L339" s="155"/>
      <c r="M339" s="26"/>
      <c r="N339" s="55"/>
      <c r="O339" s="160"/>
      <c r="P339" s="156"/>
      <c r="Q339" s="156"/>
      <c r="R339" s="18"/>
      <c r="S339" s="161"/>
      <c r="T339" s="159"/>
      <c r="U339" s="30"/>
    </row>
    <row r="340" spans="1:21" ht="22.5" customHeight="1" x14ac:dyDescent="0.2">
      <c r="A340" s="38"/>
      <c r="B340" s="16"/>
      <c r="C340" s="38"/>
      <c r="D340" s="17"/>
      <c r="E340" s="17"/>
      <c r="F340" s="16"/>
      <c r="G340" s="43"/>
      <c r="H340" s="152"/>
      <c r="I340" s="153"/>
      <c r="J340" s="55"/>
      <c r="K340" s="154"/>
      <c r="L340" s="155"/>
      <c r="M340" s="26"/>
      <c r="N340" s="55"/>
      <c r="O340" s="160"/>
      <c r="P340" s="156"/>
      <c r="Q340" s="156"/>
      <c r="R340" s="18"/>
      <c r="S340" s="161"/>
      <c r="T340" s="159"/>
      <c r="U340" s="30"/>
    </row>
    <row r="341" spans="1:21" ht="22.5" customHeight="1" x14ac:dyDescent="0.2">
      <c r="A341" s="38"/>
      <c r="B341" s="16"/>
      <c r="C341" s="38"/>
      <c r="D341" s="17"/>
      <c r="E341" s="17"/>
      <c r="F341" s="16"/>
      <c r="G341" s="43"/>
      <c r="H341" s="152"/>
      <c r="I341" s="153"/>
      <c r="J341" s="55"/>
      <c r="K341" s="154"/>
      <c r="L341" s="155"/>
      <c r="M341" s="26"/>
      <c r="N341" s="55"/>
      <c r="O341" s="160"/>
      <c r="P341" s="156"/>
      <c r="Q341" s="156"/>
      <c r="R341" s="18"/>
      <c r="S341" s="161"/>
      <c r="T341" s="159"/>
      <c r="U341" s="30"/>
    </row>
    <row r="342" spans="1:21" ht="22.5" customHeight="1" x14ac:dyDescent="0.2">
      <c r="A342" s="38"/>
      <c r="B342" s="16"/>
      <c r="C342" s="38"/>
      <c r="D342" s="17"/>
      <c r="E342" s="17"/>
      <c r="F342" s="16"/>
      <c r="G342" s="43"/>
      <c r="H342" s="152"/>
      <c r="I342" s="153"/>
      <c r="J342" s="55"/>
      <c r="K342" s="154"/>
      <c r="L342" s="155"/>
      <c r="M342" s="26"/>
      <c r="N342" s="55"/>
      <c r="O342" s="160"/>
      <c r="P342" s="156"/>
      <c r="Q342" s="156"/>
      <c r="R342" s="18"/>
      <c r="S342" s="161"/>
      <c r="T342" s="159"/>
      <c r="U342" s="30"/>
    </row>
    <row r="343" spans="1:21" ht="22.5" customHeight="1" x14ac:dyDescent="0.2">
      <c r="A343" s="38"/>
      <c r="B343" s="16"/>
      <c r="C343" s="38"/>
      <c r="D343" s="17"/>
      <c r="E343" s="17"/>
      <c r="F343" s="16"/>
      <c r="G343" s="43"/>
      <c r="H343" s="152"/>
      <c r="I343" s="153"/>
      <c r="J343" s="55"/>
      <c r="K343" s="154"/>
      <c r="L343" s="155"/>
      <c r="M343" s="26"/>
      <c r="N343" s="55"/>
      <c r="O343" s="160"/>
      <c r="P343" s="156"/>
      <c r="Q343" s="156"/>
      <c r="R343" s="18"/>
      <c r="S343" s="161"/>
      <c r="T343" s="159"/>
      <c r="U343" s="30"/>
    </row>
    <row r="344" spans="1:21" ht="22.5" customHeight="1" x14ac:dyDescent="0.2">
      <c r="A344" s="38"/>
      <c r="B344" s="16"/>
      <c r="C344" s="38"/>
      <c r="D344" s="17"/>
      <c r="E344" s="17"/>
      <c r="F344" s="16"/>
      <c r="G344" s="43"/>
      <c r="H344" s="152"/>
      <c r="I344" s="153"/>
      <c r="J344" s="55"/>
      <c r="K344" s="154"/>
      <c r="L344" s="155"/>
      <c r="M344" s="26"/>
      <c r="N344" s="55"/>
      <c r="O344" s="160"/>
      <c r="P344" s="156"/>
      <c r="Q344" s="156"/>
      <c r="R344" s="18"/>
      <c r="S344" s="161"/>
      <c r="T344" s="159"/>
      <c r="U344" s="30"/>
    </row>
    <row r="345" spans="1:21" ht="22.5" customHeight="1" x14ac:dyDescent="0.2">
      <c r="A345" s="38"/>
      <c r="B345" s="16"/>
      <c r="C345" s="38"/>
      <c r="D345" s="17"/>
      <c r="E345" s="17"/>
      <c r="F345" s="16"/>
      <c r="G345" s="43"/>
      <c r="H345" s="152"/>
      <c r="I345" s="153"/>
      <c r="J345" s="55"/>
      <c r="K345" s="154"/>
      <c r="L345" s="155"/>
      <c r="M345" s="26"/>
      <c r="N345" s="55"/>
      <c r="O345" s="160"/>
      <c r="P345" s="156"/>
      <c r="Q345" s="156"/>
      <c r="R345" s="18"/>
      <c r="S345" s="161"/>
      <c r="T345" s="159"/>
      <c r="U345" s="30"/>
    </row>
    <row r="346" spans="1:21" ht="22.5" customHeight="1" x14ac:dyDescent="0.2">
      <c r="A346" s="38"/>
      <c r="B346" s="16"/>
      <c r="C346" s="38"/>
      <c r="D346" s="17"/>
      <c r="E346" s="17"/>
      <c r="F346" s="16"/>
      <c r="G346" s="43"/>
      <c r="H346" s="152"/>
      <c r="I346" s="153"/>
      <c r="J346" s="55"/>
      <c r="K346" s="154"/>
      <c r="L346" s="155"/>
      <c r="M346" s="26"/>
      <c r="N346" s="55"/>
      <c r="O346" s="160"/>
      <c r="P346" s="156"/>
      <c r="Q346" s="156"/>
      <c r="R346" s="18"/>
      <c r="S346" s="161"/>
      <c r="T346" s="159"/>
      <c r="U346" s="30"/>
    </row>
    <row r="347" spans="1:21" ht="22.5" customHeight="1" x14ac:dyDescent="0.2">
      <c r="A347" s="38"/>
      <c r="B347" s="16"/>
      <c r="C347" s="38"/>
      <c r="D347" s="17"/>
      <c r="E347" s="17"/>
      <c r="F347" s="16"/>
      <c r="G347" s="43"/>
      <c r="H347" s="152"/>
      <c r="I347" s="153"/>
      <c r="J347" s="55"/>
      <c r="K347" s="154"/>
      <c r="L347" s="155"/>
      <c r="M347" s="26"/>
      <c r="N347" s="55"/>
      <c r="O347" s="160"/>
      <c r="P347" s="156"/>
      <c r="Q347" s="156"/>
      <c r="R347" s="18"/>
      <c r="S347" s="161"/>
      <c r="T347" s="159"/>
      <c r="U347" s="30"/>
    </row>
    <row r="348" spans="1:21" ht="22.5" customHeight="1" x14ac:dyDescent="0.2">
      <c r="A348" s="38"/>
      <c r="B348" s="16"/>
      <c r="C348" s="38"/>
      <c r="D348" s="17"/>
      <c r="E348" s="17"/>
      <c r="F348" s="16"/>
      <c r="G348" s="43"/>
      <c r="H348" s="152"/>
      <c r="I348" s="153"/>
      <c r="J348" s="55"/>
      <c r="K348" s="154"/>
      <c r="L348" s="155"/>
      <c r="M348" s="26"/>
      <c r="N348" s="55"/>
      <c r="O348" s="160"/>
      <c r="P348" s="156"/>
      <c r="Q348" s="156"/>
      <c r="R348" s="18"/>
      <c r="S348" s="161"/>
      <c r="T348" s="159"/>
      <c r="U348" s="30"/>
    </row>
    <row r="349" spans="1:21" ht="22.5" customHeight="1" x14ac:dyDescent="0.2">
      <c r="A349" s="38"/>
      <c r="B349" s="16"/>
      <c r="C349" s="38"/>
      <c r="D349" s="17"/>
      <c r="E349" s="17"/>
      <c r="F349" s="16"/>
      <c r="G349" s="43"/>
      <c r="H349" s="152"/>
      <c r="I349" s="153"/>
      <c r="J349" s="55"/>
      <c r="K349" s="154"/>
      <c r="L349" s="155"/>
      <c r="M349" s="26"/>
      <c r="N349" s="55"/>
      <c r="O349" s="160"/>
      <c r="P349" s="156"/>
      <c r="Q349" s="156"/>
      <c r="R349" s="18"/>
      <c r="S349" s="161"/>
      <c r="T349" s="159"/>
      <c r="U349" s="30"/>
    </row>
    <row r="350" spans="1:21" ht="22.5" customHeight="1" x14ac:dyDescent="0.2">
      <c r="A350" s="38"/>
      <c r="B350" s="16"/>
      <c r="C350" s="38"/>
      <c r="D350" s="17"/>
      <c r="E350" s="17"/>
      <c r="F350" s="16"/>
      <c r="G350" s="43"/>
      <c r="H350" s="152"/>
      <c r="I350" s="153"/>
      <c r="J350" s="55"/>
      <c r="K350" s="154"/>
      <c r="L350" s="155"/>
      <c r="M350" s="26"/>
      <c r="N350" s="55"/>
      <c r="O350" s="160"/>
      <c r="P350" s="156"/>
      <c r="Q350" s="156"/>
      <c r="R350" s="18"/>
      <c r="S350" s="161"/>
      <c r="T350" s="159"/>
      <c r="U350" s="30"/>
    </row>
    <row r="351" spans="1:21" ht="22.5" customHeight="1" x14ac:dyDescent="0.2">
      <c r="A351" s="38"/>
      <c r="B351" s="16"/>
      <c r="C351" s="38"/>
      <c r="D351" s="17"/>
      <c r="E351" s="17"/>
      <c r="F351" s="16"/>
      <c r="G351" s="43"/>
      <c r="H351" s="152"/>
      <c r="I351" s="153"/>
      <c r="J351" s="55"/>
      <c r="K351" s="154"/>
      <c r="L351" s="155"/>
      <c r="M351" s="26"/>
      <c r="N351" s="55"/>
      <c r="O351" s="160"/>
      <c r="P351" s="156"/>
      <c r="Q351" s="156"/>
      <c r="R351" s="18"/>
      <c r="S351" s="161"/>
      <c r="T351" s="159"/>
      <c r="U351" s="30"/>
    </row>
    <row r="352" spans="1:21" ht="22.5" customHeight="1" x14ac:dyDescent="0.2">
      <c r="A352" s="38"/>
      <c r="B352" s="16"/>
      <c r="C352" s="38"/>
      <c r="D352" s="17"/>
      <c r="E352" s="17"/>
      <c r="F352" s="16"/>
      <c r="G352" s="43"/>
      <c r="H352" s="152"/>
      <c r="I352" s="153"/>
      <c r="J352" s="55"/>
      <c r="K352" s="154"/>
      <c r="L352" s="155"/>
      <c r="M352" s="26"/>
      <c r="N352" s="55"/>
      <c r="O352" s="160"/>
      <c r="P352" s="156"/>
      <c r="Q352" s="156"/>
      <c r="R352" s="18"/>
      <c r="S352" s="161"/>
      <c r="T352" s="159"/>
      <c r="U352" s="30"/>
    </row>
    <row r="353" spans="1:21" ht="22.5" customHeight="1" x14ac:dyDescent="0.2">
      <c r="A353" s="38"/>
      <c r="B353" s="16"/>
      <c r="C353" s="38"/>
      <c r="D353" s="17"/>
      <c r="E353" s="17"/>
      <c r="F353" s="16"/>
      <c r="G353" s="43"/>
      <c r="H353" s="152"/>
      <c r="I353" s="153"/>
      <c r="J353" s="55"/>
      <c r="K353" s="154"/>
      <c r="L353" s="155"/>
      <c r="M353" s="26"/>
      <c r="N353" s="55"/>
      <c r="O353" s="160"/>
      <c r="P353" s="156"/>
      <c r="Q353" s="156"/>
      <c r="R353" s="18"/>
      <c r="S353" s="161"/>
      <c r="T353" s="159"/>
      <c r="U353" s="30"/>
    </row>
    <row r="354" spans="1:21" ht="22.5" customHeight="1" x14ac:dyDescent="0.2">
      <c r="A354" s="38"/>
      <c r="B354" s="16"/>
      <c r="C354" s="38"/>
      <c r="D354" s="17"/>
      <c r="E354" s="17"/>
      <c r="F354" s="16"/>
      <c r="G354" s="43"/>
      <c r="H354" s="152"/>
      <c r="I354" s="153"/>
      <c r="J354" s="55"/>
      <c r="K354" s="154"/>
      <c r="L354" s="155"/>
      <c r="M354" s="26"/>
      <c r="N354" s="55"/>
      <c r="O354" s="160"/>
      <c r="P354" s="156"/>
      <c r="Q354" s="156"/>
      <c r="R354" s="18"/>
      <c r="S354" s="161"/>
      <c r="T354" s="159"/>
      <c r="U354" s="30"/>
    </row>
    <row r="355" spans="1:21" ht="22.5" customHeight="1" x14ac:dyDescent="0.2">
      <c r="A355" s="38"/>
      <c r="B355" s="16"/>
      <c r="C355" s="38"/>
      <c r="D355" s="17"/>
      <c r="E355" s="17"/>
      <c r="F355" s="16"/>
      <c r="G355" s="43"/>
      <c r="H355" s="152"/>
      <c r="I355" s="153"/>
      <c r="J355" s="55"/>
      <c r="K355" s="154"/>
      <c r="L355" s="155"/>
      <c r="M355" s="26"/>
      <c r="N355" s="55"/>
      <c r="O355" s="160"/>
      <c r="P355" s="156"/>
      <c r="Q355" s="156"/>
      <c r="R355" s="18"/>
      <c r="S355" s="161"/>
      <c r="T355" s="159"/>
      <c r="U355" s="30"/>
    </row>
    <row r="356" spans="1:21" ht="22.5" customHeight="1" x14ac:dyDescent="0.2">
      <c r="A356" s="38"/>
      <c r="B356" s="16"/>
      <c r="C356" s="38"/>
      <c r="D356" s="17"/>
      <c r="E356" s="17"/>
      <c r="F356" s="16"/>
      <c r="G356" s="43"/>
      <c r="H356" s="152"/>
      <c r="I356" s="153"/>
      <c r="J356" s="55"/>
      <c r="K356" s="154"/>
      <c r="L356" s="155"/>
      <c r="M356" s="26"/>
      <c r="N356" s="55"/>
      <c r="O356" s="160"/>
      <c r="P356" s="156"/>
      <c r="Q356" s="156"/>
      <c r="R356" s="18"/>
      <c r="S356" s="161"/>
      <c r="T356" s="159"/>
      <c r="U356" s="30"/>
    </row>
    <row r="357" spans="1:21" ht="22.5" customHeight="1" x14ac:dyDescent="0.2">
      <c r="A357" s="38"/>
      <c r="B357" s="16"/>
      <c r="C357" s="38"/>
      <c r="D357" s="17"/>
      <c r="E357" s="17"/>
      <c r="F357" s="16"/>
      <c r="G357" s="43"/>
      <c r="H357" s="152"/>
      <c r="I357" s="153"/>
      <c r="J357" s="55"/>
      <c r="K357" s="154"/>
      <c r="L357" s="155"/>
      <c r="M357" s="26"/>
      <c r="N357" s="55"/>
      <c r="O357" s="160"/>
      <c r="P357" s="156"/>
      <c r="Q357" s="156"/>
      <c r="R357" s="18"/>
      <c r="S357" s="161"/>
      <c r="T357" s="159"/>
      <c r="U357" s="30"/>
    </row>
    <row r="358" spans="1:21" ht="22.5" customHeight="1" x14ac:dyDescent="0.2">
      <c r="A358" s="38"/>
      <c r="B358" s="16"/>
      <c r="C358" s="38"/>
      <c r="D358" s="17"/>
      <c r="E358" s="17"/>
      <c r="F358" s="16"/>
      <c r="G358" s="43"/>
      <c r="H358" s="152"/>
      <c r="I358" s="153"/>
      <c r="J358" s="55"/>
      <c r="K358" s="154"/>
      <c r="L358" s="155"/>
      <c r="M358" s="26"/>
      <c r="N358" s="55"/>
      <c r="O358" s="160"/>
      <c r="P358" s="156"/>
      <c r="Q358" s="156"/>
      <c r="R358" s="18"/>
      <c r="S358" s="161"/>
      <c r="T358" s="159"/>
      <c r="U358" s="30"/>
    </row>
    <row r="359" spans="1:21" ht="22.5" customHeight="1" x14ac:dyDescent="0.2">
      <c r="A359" s="38"/>
      <c r="B359" s="16"/>
      <c r="C359" s="38"/>
      <c r="D359" s="17"/>
      <c r="E359" s="17"/>
      <c r="F359" s="16"/>
      <c r="G359" s="43"/>
      <c r="H359" s="152"/>
      <c r="I359" s="153"/>
      <c r="J359" s="55"/>
      <c r="K359" s="154"/>
      <c r="L359" s="155"/>
      <c r="M359" s="26"/>
      <c r="N359" s="55"/>
      <c r="O359" s="160"/>
      <c r="P359" s="156"/>
      <c r="Q359" s="156"/>
      <c r="R359" s="18"/>
      <c r="S359" s="161"/>
      <c r="T359" s="159"/>
      <c r="U359" s="30"/>
    </row>
    <row r="360" spans="1:21" ht="22.5" customHeight="1" x14ac:dyDescent="0.2">
      <c r="A360" s="38"/>
      <c r="B360" s="16"/>
      <c r="C360" s="38"/>
      <c r="D360" s="17"/>
      <c r="E360" s="17"/>
      <c r="F360" s="16"/>
      <c r="G360" s="43"/>
      <c r="H360" s="152"/>
      <c r="I360" s="153"/>
      <c r="J360" s="55"/>
      <c r="K360" s="154"/>
      <c r="L360" s="155"/>
      <c r="M360" s="26"/>
      <c r="N360" s="55"/>
      <c r="O360" s="160"/>
      <c r="P360" s="156"/>
      <c r="Q360" s="156"/>
      <c r="R360" s="18"/>
      <c r="S360" s="161"/>
      <c r="T360" s="159"/>
      <c r="U360" s="30"/>
    </row>
    <row r="361" spans="1:21" ht="22.5" customHeight="1" x14ac:dyDescent="0.2">
      <c r="A361" s="38"/>
      <c r="B361" s="16"/>
      <c r="C361" s="38"/>
      <c r="D361" s="17"/>
      <c r="E361" s="17"/>
      <c r="F361" s="16"/>
      <c r="G361" s="43"/>
      <c r="H361" s="152"/>
      <c r="I361" s="153"/>
      <c r="J361" s="55"/>
      <c r="K361" s="154"/>
      <c r="L361" s="155"/>
      <c r="M361" s="26"/>
      <c r="N361" s="55"/>
      <c r="O361" s="160"/>
      <c r="P361" s="156"/>
      <c r="Q361" s="156"/>
      <c r="R361" s="18"/>
      <c r="S361" s="161"/>
      <c r="T361" s="159"/>
      <c r="U361" s="30"/>
    </row>
    <row r="362" spans="1:21" ht="22.5" customHeight="1" x14ac:dyDescent="0.2">
      <c r="A362" s="38"/>
      <c r="B362" s="16"/>
      <c r="C362" s="38"/>
      <c r="D362" s="17"/>
      <c r="E362" s="17"/>
      <c r="F362" s="16"/>
      <c r="G362" s="43"/>
      <c r="H362" s="152"/>
      <c r="I362" s="153"/>
      <c r="J362" s="55"/>
      <c r="K362" s="154"/>
      <c r="L362" s="155"/>
      <c r="M362" s="26"/>
      <c r="N362" s="55"/>
      <c r="O362" s="160"/>
      <c r="P362" s="156"/>
      <c r="Q362" s="156"/>
      <c r="R362" s="18"/>
      <c r="S362" s="161"/>
      <c r="T362" s="159"/>
      <c r="U362" s="30"/>
    </row>
    <row r="363" spans="1:21" ht="22.5" customHeight="1" x14ac:dyDescent="0.2">
      <c r="A363" s="38"/>
      <c r="B363" s="16"/>
      <c r="C363" s="38"/>
      <c r="D363" s="17"/>
      <c r="E363" s="17"/>
      <c r="F363" s="16"/>
      <c r="G363" s="43"/>
      <c r="H363" s="152"/>
      <c r="I363" s="153"/>
      <c r="J363" s="55"/>
      <c r="K363" s="154"/>
      <c r="L363" s="155"/>
      <c r="M363" s="26"/>
      <c r="N363" s="55"/>
      <c r="O363" s="160"/>
      <c r="P363" s="156"/>
      <c r="Q363" s="156"/>
      <c r="R363" s="18"/>
      <c r="S363" s="161"/>
      <c r="T363" s="159"/>
      <c r="U363" s="30"/>
    </row>
    <row r="364" spans="1:21" ht="22.5" customHeight="1" x14ac:dyDescent="0.2">
      <c r="A364" s="38"/>
      <c r="B364" s="16"/>
      <c r="C364" s="38"/>
      <c r="D364" s="17"/>
      <c r="E364" s="17"/>
      <c r="F364" s="16"/>
      <c r="G364" s="43"/>
      <c r="H364" s="152"/>
      <c r="I364" s="153"/>
      <c r="J364" s="55"/>
      <c r="K364" s="154"/>
      <c r="L364" s="155"/>
      <c r="M364" s="26"/>
      <c r="N364" s="55"/>
      <c r="O364" s="160"/>
      <c r="P364" s="156"/>
      <c r="Q364" s="156"/>
      <c r="R364" s="18"/>
      <c r="S364" s="161"/>
      <c r="T364" s="159"/>
      <c r="U364" s="30"/>
    </row>
    <row r="365" spans="1:21" ht="22.5" customHeight="1" x14ac:dyDescent="0.2">
      <c r="A365" s="38"/>
      <c r="B365" s="16"/>
      <c r="C365" s="38"/>
      <c r="D365" s="17"/>
      <c r="E365" s="17"/>
      <c r="F365" s="16"/>
      <c r="G365" s="43"/>
      <c r="H365" s="152"/>
      <c r="I365" s="153"/>
      <c r="J365" s="55"/>
      <c r="K365" s="154"/>
      <c r="L365" s="155"/>
      <c r="M365" s="26"/>
      <c r="N365" s="55"/>
      <c r="O365" s="160"/>
      <c r="P365" s="156"/>
      <c r="Q365" s="156"/>
      <c r="R365" s="18"/>
      <c r="S365" s="161"/>
      <c r="T365" s="159"/>
      <c r="U365" s="30"/>
    </row>
    <row r="366" spans="1:21" ht="22.5" customHeight="1" x14ac:dyDescent="0.2">
      <c r="A366" s="38"/>
      <c r="B366" s="16"/>
      <c r="C366" s="38"/>
      <c r="D366" s="17"/>
      <c r="E366" s="17"/>
      <c r="F366" s="16"/>
      <c r="G366" s="43"/>
      <c r="H366" s="152"/>
      <c r="I366" s="153"/>
      <c r="J366" s="55"/>
      <c r="K366" s="154"/>
      <c r="L366" s="155"/>
      <c r="M366" s="26"/>
      <c r="N366" s="55"/>
      <c r="O366" s="160"/>
      <c r="P366" s="156"/>
      <c r="Q366" s="156"/>
      <c r="R366" s="18"/>
      <c r="S366" s="161"/>
      <c r="T366" s="159"/>
      <c r="U366" s="30"/>
    </row>
    <row r="367" spans="1:21" ht="22.5" customHeight="1" x14ac:dyDescent="0.2">
      <c r="A367" s="38"/>
      <c r="B367" s="16"/>
      <c r="C367" s="38"/>
      <c r="D367" s="17"/>
      <c r="E367" s="17"/>
      <c r="F367" s="16"/>
      <c r="G367" s="43"/>
      <c r="H367" s="152"/>
      <c r="I367" s="153"/>
      <c r="J367" s="55"/>
      <c r="K367" s="154"/>
      <c r="L367" s="155"/>
      <c r="M367" s="26"/>
      <c r="N367" s="55"/>
      <c r="O367" s="160"/>
      <c r="P367" s="156"/>
      <c r="Q367" s="156"/>
      <c r="R367" s="18"/>
      <c r="S367" s="161"/>
      <c r="T367" s="159"/>
      <c r="U367" s="30"/>
    </row>
    <row r="368" spans="1:21" ht="22.5" customHeight="1" x14ac:dyDescent="0.2">
      <c r="A368" s="38"/>
      <c r="B368" s="16"/>
      <c r="C368" s="38"/>
      <c r="D368" s="17"/>
      <c r="E368" s="17"/>
      <c r="F368" s="16"/>
      <c r="G368" s="43"/>
      <c r="H368" s="152"/>
      <c r="I368" s="153"/>
      <c r="J368" s="55"/>
      <c r="K368" s="154"/>
      <c r="L368" s="155"/>
      <c r="M368" s="26"/>
      <c r="N368" s="55"/>
      <c r="O368" s="160"/>
      <c r="P368" s="156"/>
      <c r="Q368" s="156"/>
      <c r="R368" s="18"/>
      <c r="S368" s="161"/>
      <c r="T368" s="159"/>
      <c r="U368" s="30"/>
    </row>
    <row r="369" spans="1:21" ht="22.5" customHeight="1" x14ac:dyDescent="0.2">
      <c r="A369" s="38"/>
      <c r="B369" s="16"/>
      <c r="C369" s="38"/>
      <c r="D369" s="17"/>
      <c r="E369" s="17"/>
      <c r="F369" s="16"/>
      <c r="G369" s="43"/>
      <c r="H369" s="152"/>
      <c r="I369" s="153"/>
      <c r="J369" s="55"/>
      <c r="K369" s="154"/>
      <c r="L369" s="155"/>
      <c r="M369" s="26"/>
      <c r="N369" s="55"/>
      <c r="O369" s="160"/>
      <c r="P369" s="156"/>
      <c r="Q369" s="156"/>
      <c r="R369" s="18"/>
      <c r="S369" s="161"/>
      <c r="T369" s="159"/>
      <c r="U369" s="30"/>
    </row>
    <row r="370" spans="1:21" ht="22.5" customHeight="1" x14ac:dyDescent="0.2">
      <c r="A370" s="38"/>
      <c r="B370" s="16"/>
      <c r="C370" s="38"/>
      <c r="D370" s="17"/>
      <c r="E370" s="17"/>
      <c r="F370" s="16"/>
      <c r="G370" s="43"/>
      <c r="H370" s="152"/>
      <c r="I370" s="153"/>
      <c r="J370" s="55"/>
      <c r="K370" s="154"/>
      <c r="L370" s="155"/>
      <c r="M370" s="26"/>
      <c r="N370" s="55"/>
      <c r="O370" s="160"/>
      <c r="P370" s="156"/>
      <c r="Q370" s="156"/>
      <c r="R370" s="18"/>
      <c r="S370" s="161"/>
      <c r="T370" s="159"/>
      <c r="U370" s="30"/>
    </row>
    <row r="371" spans="1:21" ht="22.5" customHeight="1" x14ac:dyDescent="0.2">
      <c r="A371" s="38"/>
      <c r="B371" s="16"/>
      <c r="C371" s="38"/>
      <c r="D371" s="17"/>
      <c r="E371" s="17"/>
      <c r="F371" s="16"/>
      <c r="G371" s="43"/>
      <c r="H371" s="152"/>
      <c r="I371" s="153"/>
      <c r="J371" s="55"/>
      <c r="K371" s="154"/>
      <c r="L371" s="155"/>
      <c r="M371" s="26"/>
      <c r="N371" s="55"/>
      <c r="O371" s="160"/>
      <c r="P371" s="156"/>
      <c r="Q371" s="156"/>
      <c r="R371" s="18"/>
      <c r="S371" s="161"/>
      <c r="T371" s="159"/>
      <c r="U371" s="30"/>
    </row>
    <row r="372" spans="1:21" ht="22.5" customHeight="1" x14ac:dyDescent="0.2">
      <c r="A372" s="38"/>
      <c r="B372" s="16"/>
      <c r="C372" s="38"/>
      <c r="D372" s="17"/>
      <c r="E372" s="17"/>
      <c r="F372" s="16"/>
      <c r="G372" s="43"/>
      <c r="H372" s="152"/>
      <c r="I372" s="153"/>
      <c r="J372" s="55"/>
      <c r="K372" s="154"/>
      <c r="L372" s="155"/>
      <c r="M372" s="26"/>
      <c r="N372" s="55"/>
      <c r="O372" s="160"/>
      <c r="P372" s="156"/>
      <c r="Q372" s="156"/>
      <c r="R372" s="18"/>
      <c r="S372" s="161"/>
      <c r="T372" s="159"/>
      <c r="U372" s="30"/>
    </row>
    <row r="373" spans="1:21" ht="22.5" customHeight="1" x14ac:dyDescent="0.2">
      <c r="A373" s="38"/>
      <c r="B373" s="16"/>
      <c r="C373" s="38"/>
      <c r="D373" s="17"/>
      <c r="E373" s="17"/>
      <c r="F373" s="16"/>
      <c r="G373" s="43"/>
      <c r="H373" s="152"/>
      <c r="I373" s="153"/>
      <c r="J373" s="55"/>
      <c r="K373" s="154"/>
      <c r="L373" s="155"/>
      <c r="M373" s="26"/>
      <c r="N373" s="55"/>
      <c r="O373" s="160"/>
      <c r="P373" s="156"/>
      <c r="Q373" s="156"/>
      <c r="R373" s="18"/>
      <c r="S373" s="161"/>
      <c r="T373" s="159"/>
      <c r="U373" s="30"/>
    </row>
    <row r="374" spans="1:21" ht="22.5" customHeight="1" x14ac:dyDescent="0.2">
      <c r="A374" s="38"/>
      <c r="B374" s="16"/>
      <c r="C374" s="38"/>
      <c r="D374" s="17"/>
      <c r="E374" s="17"/>
      <c r="F374" s="16"/>
      <c r="G374" s="43"/>
      <c r="H374" s="152"/>
      <c r="I374" s="153"/>
      <c r="J374" s="55"/>
      <c r="K374" s="154"/>
      <c r="L374" s="155"/>
      <c r="M374" s="26"/>
      <c r="N374" s="55"/>
      <c r="O374" s="160"/>
      <c r="P374" s="156"/>
      <c r="Q374" s="156"/>
      <c r="R374" s="18"/>
      <c r="S374" s="161"/>
      <c r="T374" s="159"/>
      <c r="U374" s="30"/>
    </row>
    <row r="375" spans="1:21" ht="22.5" customHeight="1" x14ac:dyDescent="0.2">
      <c r="A375" s="38"/>
      <c r="B375" s="16"/>
      <c r="C375" s="38"/>
      <c r="D375" s="17"/>
      <c r="E375" s="17"/>
      <c r="F375" s="16"/>
      <c r="G375" s="43"/>
      <c r="H375" s="152"/>
      <c r="I375" s="153"/>
      <c r="J375" s="55"/>
      <c r="K375" s="154"/>
      <c r="L375" s="155"/>
      <c r="M375" s="26"/>
      <c r="N375" s="55"/>
      <c r="O375" s="160"/>
      <c r="P375" s="156"/>
      <c r="Q375" s="156"/>
      <c r="R375" s="18"/>
      <c r="S375" s="161"/>
      <c r="T375" s="159"/>
      <c r="U375" s="30"/>
    </row>
    <row r="376" spans="1:21" ht="22.5" customHeight="1" x14ac:dyDescent="0.2">
      <c r="A376" s="38"/>
      <c r="B376" s="16"/>
      <c r="C376" s="38"/>
      <c r="D376" s="17"/>
      <c r="E376" s="17"/>
      <c r="F376" s="16"/>
      <c r="G376" s="43"/>
      <c r="H376" s="152"/>
      <c r="I376" s="153"/>
      <c r="J376" s="55"/>
      <c r="K376" s="154"/>
      <c r="L376" s="155"/>
      <c r="M376" s="26"/>
      <c r="N376" s="55"/>
      <c r="O376" s="160"/>
      <c r="P376" s="156"/>
      <c r="Q376" s="156"/>
      <c r="R376" s="18"/>
      <c r="S376" s="161"/>
      <c r="T376" s="159"/>
      <c r="U376" s="30"/>
    </row>
    <row r="377" spans="1:21" ht="22.5" customHeight="1" x14ac:dyDescent="0.2">
      <c r="A377" s="38"/>
      <c r="B377" s="16"/>
      <c r="C377" s="38"/>
      <c r="D377" s="17"/>
      <c r="E377" s="17"/>
      <c r="F377" s="16"/>
      <c r="G377" s="43"/>
      <c r="H377" s="152"/>
      <c r="I377" s="153"/>
      <c r="J377" s="55"/>
      <c r="K377" s="154"/>
      <c r="L377" s="155"/>
      <c r="M377" s="26"/>
      <c r="N377" s="55"/>
      <c r="O377" s="160"/>
      <c r="P377" s="156"/>
      <c r="Q377" s="156"/>
      <c r="R377" s="18"/>
      <c r="S377" s="161"/>
      <c r="T377" s="159"/>
      <c r="U377" s="30"/>
    </row>
    <row r="378" spans="1:21" ht="22.5" customHeight="1" x14ac:dyDescent="0.2">
      <c r="A378" s="38"/>
      <c r="B378" s="16"/>
      <c r="C378" s="38"/>
      <c r="D378" s="17"/>
      <c r="E378" s="17"/>
      <c r="F378" s="16"/>
      <c r="G378" s="43"/>
      <c r="H378" s="152"/>
      <c r="I378" s="153"/>
      <c r="J378" s="55"/>
      <c r="K378" s="154"/>
      <c r="L378" s="155"/>
      <c r="M378" s="26"/>
      <c r="N378" s="55"/>
      <c r="O378" s="160"/>
      <c r="P378" s="156"/>
      <c r="Q378" s="156"/>
      <c r="R378" s="18"/>
      <c r="S378" s="161"/>
      <c r="T378" s="159"/>
      <c r="U378" s="30"/>
    </row>
    <row r="379" spans="1:21" ht="22.5" customHeight="1" x14ac:dyDescent="0.2">
      <c r="A379" s="38"/>
      <c r="B379" s="16"/>
      <c r="C379" s="38"/>
      <c r="D379" s="17"/>
      <c r="E379" s="17"/>
      <c r="F379" s="16"/>
      <c r="G379" s="43"/>
      <c r="H379" s="152"/>
      <c r="I379" s="153"/>
      <c r="J379" s="55"/>
      <c r="K379" s="154"/>
      <c r="L379" s="155"/>
      <c r="M379" s="26"/>
      <c r="N379" s="55"/>
      <c r="O379" s="160"/>
      <c r="P379" s="156"/>
      <c r="Q379" s="156"/>
      <c r="R379" s="18"/>
      <c r="S379" s="161"/>
      <c r="T379" s="159"/>
      <c r="U379" s="30"/>
    </row>
    <row r="380" spans="1:21" ht="22.5" customHeight="1" x14ac:dyDescent="0.2">
      <c r="A380" s="38"/>
      <c r="B380" s="16"/>
      <c r="C380" s="38"/>
      <c r="D380" s="17"/>
      <c r="E380" s="17"/>
      <c r="F380" s="16"/>
      <c r="G380" s="43"/>
      <c r="H380" s="152"/>
      <c r="I380" s="153"/>
      <c r="J380" s="55"/>
      <c r="K380" s="154"/>
      <c r="L380" s="155"/>
      <c r="M380" s="26"/>
      <c r="N380" s="55"/>
      <c r="O380" s="160"/>
      <c r="P380" s="156"/>
      <c r="Q380" s="156"/>
      <c r="R380" s="18"/>
      <c r="S380" s="161"/>
      <c r="T380" s="159"/>
      <c r="U380" s="30"/>
    </row>
    <row r="381" spans="1:21" ht="22.5" customHeight="1" x14ac:dyDescent="0.2">
      <c r="A381" s="38"/>
      <c r="B381" s="16"/>
      <c r="C381" s="38"/>
      <c r="D381" s="17"/>
      <c r="E381" s="17"/>
      <c r="F381" s="16"/>
      <c r="G381" s="43"/>
      <c r="H381" s="152"/>
      <c r="I381" s="153"/>
      <c r="J381" s="55"/>
      <c r="K381" s="154"/>
      <c r="L381" s="155"/>
      <c r="M381" s="26"/>
      <c r="N381" s="55"/>
      <c r="O381" s="160"/>
      <c r="P381" s="156"/>
      <c r="Q381" s="156"/>
      <c r="R381" s="18"/>
      <c r="S381" s="161"/>
      <c r="T381" s="159"/>
      <c r="U381" s="30"/>
    </row>
    <row r="382" spans="1:21" ht="22.5" customHeight="1" x14ac:dyDescent="0.2">
      <c r="A382" s="38"/>
      <c r="B382" s="16"/>
      <c r="C382" s="38"/>
      <c r="D382" s="17"/>
      <c r="E382" s="17"/>
      <c r="F382" s="16"/>
      <c r="G382" s="43"/>
      <c r="H382" s="152"/>
      <c r="I382" s="153"/>
      <c r="J382" s="55"/>
      <c r="K382" s="154"/>
      <c r="L382" s="155"/>
      <c r="M382" s="26"/>
      <c r="N382" s="55"/>
      <c r="O382" s="160"/>
      <c r="P382" s="156"/>
      <c r="Q382" s="156"/>
      <c r="R382" s="18"/>
      <c r="S382" s="161"/>
      <c r="T382" s="159"/>
      <c r="U382" s="30"/>
    </row>
    <row r="383" spans="1:21" ht="22.5" customHeight="1" x14ac:dyDescent="0.2">
      <c r="A383" s="38"/>
      <c r="B383" s="16"/>
      <c r="C383" s="38"/>
      <c r="D383" s="17"/>
      <c r="E383" s="17"/>
      <c r="F383" s="16"/>
      <c r="G383" s="43"/>
      <c r="H383" s="152"/>
      <c r="I383" s="153"/>
      <c r="J383" s="55"/>
      <c r="K383" s="154"/>
      <c r="L383" s="155"/>
      <c r="M383" s="26"/>
      <c r="N383" s="55"/>
      <c r="O383" s="160"/>
      <c r="P383" s="156"/>
      <c r="Q383" s="156"/>
      <c r="R383" s="18"/>
      <c r="S383" s="161"/>
      <c r="T383" s="159"/>
      <c r="U383" s="30"/>
    </row>
    <row r="384" spans="1:21" ht="22.5" customHeight="1" x14ac:dyDescent="0.2">
      <c r="A384" s="38"/>
      <c r="B384" s="16"/>
      <c r="C384" s="38"/>
      <c r="D384" s="17"/>
      <c r="E384" s="17"/>
      <c r="F384" s="16"/>
      <c r="G384" s="43"/>
      <c r="H384" s="152"/>
      <c r="I384" s="153"/>
      <c r="J384" s="55"/>
      <c r="K384" s="154"/>
      <c r="L384" s="155"/>
      <c r="M384" s="26"/>
      <c r="N384" s="55"/>
      <c r="O384" s="160"/>
      <c r="P384" s="156"/>
      <c r="Q384" s="156"/>
      <c r="R384" s="18"/>
      <c r="S384" s="161"/>
      <c r="T384" s="159"/>
      <c r="U384" s="30"/>
    </row>
    <row r="385" spans="1:21" ht="22.5" customHeight="1" x14ac:dyDescent="0.2">
      <c r="A385" s="38"/>
      <c r="B385" s="16"/>
      <c r="C385" s="38"/>
      <c r="D385" s="17"/>
      <c r="E385" s="17"/>
      <c r="F385" s="16"/>
      <c r="G385" s="43"/>
      <c r="H385" s="152"/>
      <c r="I385" s="153"/>
      <c r="J385" s="55"/>
      <c r="K385" s="154"/>
      <c r="L385" s="155"/>
      <c r="M385" s="26"/>
      <c r="N385" s="55"/>
      <c r="O385" s="160"/>
      <c r="P385" s="156"/>
      <c r="Q385" s="156"/>
      <c r="R385" s="18"/>
      <c r="S385" s="161"/>
      <c r="T385" s="159"/>
      <c r="U385" s="30"/>
    </row>
    <row r="386" spans="1:21" ht="22.5" customHeight="1" x14ac:dyDescent="0.2">
      <c r="A386" s="38"/>
      <c r="B386" s="16"/>
      <c r="C386" s="38"/>
      <c r="D386" s="17"/>
      <c r="E386" s="17"/>
      <c r="F386" s="16"/>
      <c r="G386" s="43"/>
      <c r="H386" s="152"/>
      <c r="I386" s="153"/>
      <c r="J386" s="55"/>
      <c r="K386" s="154"/>
      <c r="L386" s="155"/>
      <c r="M386" s="26"/>
      <c r="N386" s="55"/>
      <c r="O386" s="160"/>
      <c r="P386" s="156"/>
      <c r="Q386" s="156"/>
      <c r="R386" s="18"/>
      <c r="S386" s="161"/>
      <c r="T386" s="159"/>
      <c r="U386" s="30"/>
    </row>
    <row r="387" spans="1:21" ht="22.5" customHeight="1" x14ac:dyDescent="0.2">
      <c r="A387" s="38"/>
      <c r="B387" s="16"/>
      <c r="C387" s="38"/>
      <c r="D387" s="17"/>
      <c r="E387" s="17"/>
      <c r="F387" s="16"/>
      <c r="G387" s="43"/>
      <c r="H387" s="152"/>
      <c r="I387" s="153"/>
      <c r="J387" s="55"/>
      <c r="K387" s="154"/>
      <c r="L387" s="155"/>
      <c r="M387" s="26"/>
      <c r="N387" s="55"/>
      <c r="O387" s="160"/>
      <c r="P387" s="156"/>
      <c r="Q387" s="156"/>
      <c r="R387" s="18"/>
      <c r="S387" s="161"/>
      <c r="T387" s="159"/>
      <c r="U387" s="30"/>
    </row>
    <row r="388" spans="1:21" ht="22.5" customHeight="1" x14ac:dyDescent="0.2">
      <c r="A388" s="38"/>
      <c r="B388" s="16"/>
      <c r="C388" s="38"/>
      <c r="D388" s="17"/>
      <c r="E388" s="17"/>
      <c r="F388" s="16"/>
      <c r="G388" s="43"/>
      <c r="H388" s="152"/>
      <c r="I388" s="153"/>
      <c r="J388" s="55"/>
      <c r="K388" s="154"/>
      <c r="L388" s="155"/>
      <c r="M388" s="26"/>
      <c r="N388" s="55"/>
      <c r="O388" s="160"/>
      <c r="P388" s="156"/>
      <c r="Q388" s="156"/>
      <c r="R388" s="18"/>
      <c r="S388" s="161"/>
      <c r="T388" s="159"/>
      <c r="U388" s="30"/>
    </row>
    <row r="389" spans="1:21" ht="22.5" customHeight="1" x14ac:dyDescent="0.2">
      <c r="A389" s="38"/>
      <c r="B389" s="16"/>
      <c r="C389" s="38"/>
      <c r="D389" s="17"/>
      <c r="E389" s="17"/>
      <c r="F389" s="16"/>
      <c r="G389" s="43"/>
      <c r="H389" s="152"/>
      <c r="I389" s="153"/>
      <c r="J389" s="55"/>
      <c r="K389" s="154"/>
      <c r="L389" s="155"/>
      <c r="M389" s="26"/>
      <c r="N389" s="55"/>
      <c r="O389" s="160"/>
      <c r="P389" s="156"/>
      <c r="Q389" s="156"/>
      <c r="R389" s="18"/>
      <c r="S389" s="161"/>
      <c r="T389" s="159"/>
      <c r="U389" s="30"/>
    </row>
    <row r="390" spans="1:21" ht="22.5" customHeight="1" x14ac:dyDescent="0.2">
      <c r="A390" s="38"/>
      <c r="B390" s="16"/>
      <c r="C390" s="38"/>
      <c r="D390" s="17"/>
      <c r="E390" s="17"/>
      <c r="F390" s="16"/>
      <c r="G390" s="43"/>
      <c r="H390" s="152"/>
      <c r="I390" s="153"/>
      <c r="J390" s="55"/>
      <c r="K390" s="154"/>
      <c r="L390" s="155"/>
      <c r="M390" s="26"/>
      <c r="N390" s="55"/>
      <c r="O390" s="160"/>
      <c r="P390" s="156"/>
      <c r="Q390" s="156"/>
      <c r="R390" s="18"/>
      <c r="S390" s="161"/>
      <c r="T390" s="159"/>
      <c r="U390" s="30"/>
    </row>
    <row r="391" spans="1:21" ht="22.5" customHeight="1" x14ac:dyDescent="0.2">
      <c r="A391" s="38"/>
      <c r="B391" s="16"/>
      <c r="C391" s="38"/>
      <c r="D391" s="17"/>
      <c r="E391" s="17"/>
      <c r="F391" s="16"/>
      <c r="G391" s="43"/>
      <c r="H391" s="152"/>
      <c r="I391" s="153"/>
      <c r="J391" s="55"/>
      <c r="K391" s="154"/>
      <c r="L391" s="155"/>
      <c r="M391" s="26"/>
      <c r="N391" s="55"/>
      <c r="O391" s="160"/>
      <c r="P391" s="156"/>
      <c r="Q391" s="156"/>
      <c r="R391" s="18"/>
      <c r="S391" s="161"/>
      <c r="T391" s="159"/>
      <c r="U391" s="30"/>
    </row>
    <row r="392" spans="1:21" ht="22.5" customHeight="1" x14ac:dyDescent="0.2">
      <c r="A392" s="38"/>
      <c r="B392" s="16"/>
      <c r="C392" s="38"/>
      <c r="D392" s="17"/>
      <c r="E392" s="17"/>
      <c r="F392" s="16"/>
      <c r="G392" s="43"/>
      <c r="H392" s="152"/>
      <c r="I392" s="153"/>
      <c r="J392" s="55"/>
      <c r="K392" s="154"/>
      <c r="L392" s="155"/>
      <c r="M392" s="26"/>
      <c r="N392" s="55"/>
      <c r="O392" s="160"/>
      <c r="P392" s="156"/>
      <c r="Q392" s="156"/>
      <c r="R392" s="18"/>
      <c r="S392" s="161"/>
      <c r="T392" s="159"/>
      <c r="U392" s="30"/>
    </row>
    <row r="393" spans="1:21" ht="22.5" customHeight="1" x14ac:dyDescent="0.2">
      <c r="A393" s="38"/>
      <c r="B393" s="16"/>
      <c r="C393" s="38"/>
      <c r="D393" s="17"/>
      <c r="E393" s="17"/>
      <c r="F393" s="16"/>
      <c r="G393" s="43"/>
      <c r="H393" s="152"/>
      <c r="I393" s="153"/>
      <c r="J393" s="55"/>
      <c r="K393" s="154"/>
      <c r="L393" s="155"/>
      <c r="M393" s="26"/>
      <c r="N393" s="55"/>
      <c r="O393" s="160"/>
      <c r="P393" s="156"/>
      <c r="Q393" s="156"/>
      <c r="R393" s="18"/>
      <c r="S393" s="161"/>
      <c r="T393" s="159"/>
      <c r="U393" s="30"/>
    </row>
    <row r="394" spans="1:21" ht="22.5" customHeight="1" x14ac:dyDescent="0.2">
      <c r="A394" s="38"/>
      <c r="B394" s="16"/>
      <c r="C394" s="38"/>
      <c r="D394" s="17"/>
      <c r="E394" s="17"/>
      <c r="F394" s="16"/>
      <c r="G394" s="43"/>
      <c r="H394" s="152"/>
      <c r="I394" s="153"/>
      <c r="J394" s="55"/>
      <c r="K394" s="154"/>
      <c r="L394" s="155"/>
      <c r="M394" s="26"/>
      <c r="N394" s="55"/>
      <c r="O394" s="160"/>
      <c r="P394" s="156"/>
      <c r="Q394" s="156"/>
      <c r="R394" s="18"/>
      <c r="S394" s="161"/>
      <c r="T394" s="159"/>
      <c r="U394" s="30"/>
    </row>
    <row r="395" spans="1:21" ht="22.5" customHeight="1" x14ac:dyDescent="0.2">
      <c r="A395" s="38"/>
      <c r="B395" s="16"/>
      <c r="C395" s="38"/>
      <c r="D395" s="17"/>
      <c r="E395" s="17"/>
      <c r="F395" s="16"/>
      <c r="G395" s="43"/>
      <c r="H395" s="152"/>
      <c r="I395" s="153"/>
      <c r="J395" s="55"/>
      <c r="K395" s="154"/>
      <c r="L395" s="155"/>
      <c r="M395" s="26"/>
      <c r="N395" s="55"/>
      <c r="O395" s="160"/>
      <c r="P395" s="156"/>
      <c r="Q395" s="156"/>
      <c r="R395" s="18"/>
      <c r="S395" s="161"/>
      <c r="T395" s="159"/>
      <c r="U395" s="30"/>
    </row>
    <row r="396" spans="1:21" ht="22.5" customHeight="1" x14ac:dyDescent="0.2">
      <c r="A396" s="38"/>
      <c r="B396" s="16"/>
      <c r="C396" s="38"/>
      <c r="D396" s="17"/>
      <c r="E396" s="17"/>
      <c r="F396" s="16"/>
      <c r="G396" s="43"/>
      <c r="H396" s="152"/>
      <c r="I396" s="153"/>
      <c r="J396" s="55"/>
      <c r="K396" s="154"/>
      <c r="L396" s="155"/>
      <c r="M396" s="26"/>
      <c r="N396" s="55"/>
      <c r="O396" s="160"/>
      <c r="P396" s="156"/>
      <c r="Q396" s="156"/>
      <c r="R396" s="18"/>
      <c r="S396" s="161"/>
      <c r="T396" s="159"/>
      <c r="U396" s="30"/>
    </row>
    <row r="397" spans="1:21" ht="22.5" customHeight="1" x14ac:dyDescent="0.2">
      <c r="A397" s="38"/>
      <c r="B397" s="16"/>
      <c r="C397" s="38"/>
      <c r="D397" s="17"/>
      <c r="E397" s="17"/>
      <c r="F397" s="16"/>
      <c r="G397" s="43"/>
      <c r="H397" s="152"/>
      <c r="I397" s="153"/>
      <c r="J397" s="55"/>
      <c r="K397" s="154"/>
      <c r="L397" s="155"/>
      <c r="M397" s="26"/>
      <c r="N397" s="55"/>
      <c r="O397" s="160"/>
      <c r="P397" s="156"/>
      <c r="Q397" s="156"/>
      <c r="R397" s="18"/>
      <c r="S397" s="161"/>
      <c r="T397" s="159"/>
      <c r="U397" s="30"/>
    </row>
    <row r="398" spans="1:21" ht="22.5" customHeight="1" x14ac:dyDescent="0.2">
      <c r="A398" s="38"/>
      <c r="B398" s="16"/>
      <c r="C398" s="38"/>
      <c r="D398" s="17"/>
      <c r="E398" s="17"/>
      <c r="F398" s="16"/>
      <c r="G398" s="43"/>
      <c r="H398" s="152"/>
      <c r="I398" s="153"/>
      <c r="J398" s="55"/>
      <c r="K398" s="154"/>
      <c r="L398" s="155"/>
      <c r="M398" s="26"/>
      <c r="N398" s="55"/>
      <c r="O398" s="160"/>
      <c r="P398" s="156"/>
      <c r="Q398" s="156"/>
      <c r="R398" s="18"/>
      <c r="S398" s="161"/>
      <c r="T398" s="159"/>
      <c r="U398" s="30"/>
    </row>
    <row r="399" spans="1:21" ht="22.5" customHeight="1" x14ac:dyDescent="0.2">
      <c r="A399" s="38"/>
      <c r="B399" s="16"/>
      <c r="C399" s="38"/>
      <c r="D399" s="17"/>
      <c r="E399" s="17"/>
      <c r="F399" s="16"/>
      <c r="G399" s="43"/>
      <c r="H399" s="152"/>
      <c r="I399" s="153"/>
      <c r="J399" s="55"/>
      <c r="K399" s="154"/>
      <c r="L399" s="155"/>
      <c r="M399" s="26"/>
      <c r="N399" s="55"/>
      <c r="O399" s="160"/>
      <c r="P399" s="156"/>
      <c r="Q399" s="156"/>
      <c r="R399" s="18"/>
      <c r="S399" s="161"/>
      <c r="T399" s="159"/>
      <c r="U399" s="30"/>
    </row>
    <row r="400" spans="1:21" ht="22.5" customHeight="1" x14ac:dyDescent="0.2">
      <c r="A400" s="38"/>
      <c r="B400" s="16"/>
      <c r="C400" s="38"/>
      <c r="D400" s="17"/>
      <c r="E400" s="17"/>
      <c r="F400" s="16"/>
      <c r="G400" s="43"/>
      <c r="H400" s="152"/>
      <c r="I400" s="153"/>
      <c r="J400" s="55"/>
      <c r="K400" s="154"/>
      <c r="L400" s="155"/>
      <c r="M400" s="26"/>
      <c r="N400" s="55"/>
      <c r="O400" s="160"/>
      <c r="P400" s="156"/>
      <c r="Q400" s="156"/>
      <c r="R400" s="18"/>
      <c r="S400" s="161"/>
      <c r="T400" s="159"/>
      <c r="U400" s="30"/>
    </row>
    <row r="401" spans="1:21" ht="22.5" customHeight="1" x14ac:dyDescent="0.2">
      <c r="A401" s="38"/>
      <c r="B401" s="16"/>
      <c r="C401" s="38"/>
      <c r="D401" s="17"/>
      <c r="E401" s="17"/>
      <c r="F401" s="16"/>
      <c r="G401" s="43"/>
      <c r="H401" s="152"/>
      <c r="I401" s="153"/>
      <c r="J401" s="55"/>
      <c r="K401" s="154"/>
      <c r="L401" s="155"/>
      <c r="M401" s="26"/>
      <c r="N401" s="55"/>
      <c r="O401" s="160"/>
      <c r="P401" s="156"/>
      <c r="Q401" s="156"/>
      <c r="R401" s="18"/>
      <c r="S401" s="161"/>
      <c r="T401" s="159"/>
      <c r="U401" s="30"/>
    </row>
    <row r="402" spans="1:21" ht="22.5" customHeight="1" x14ac:dyDescent="0.2">
      <c r="A402" s="38"/>
      <c r="B402" s="16"/>
      <c r="C402" s="38"/>
      <c r="D402" s="17"/>
      <c r="E402" s="17"/>
      <c r="F402" s="16"/>
      <c r="G402" s="43"/>
      <c r="H402" s="152"/>
      <c r="I402" s="153"/>
      <c r="J402" s="55"/>
      <c r="K402" s="154"/>
      <c r="L402" s="155"/>
      <c r="M402" s="26"/>
      <c r="N402" s="55"/>
      <c r="O402" s="160"/>
      <c r="P402" s="156"/>
      <c r="Q402" s="156"/>
      <c r="R402" s="18"/>
      <c r="S402" s="161"/>
      <c r="T402" s="159"/>
      <c r="U402" s="30"/>
    </row>
    <row r="403" spans="1:21" ht="22.5" customHeight="1" x14ac:dyDescent="0.2">
      <c r="A403" s="38"/>
      <c r="B403" s="16"/>
      <c r="C403" s="38"/>
      <c r="D403" s="17"/>
      <c r="E403" s="17"/>
      <c r="F403" s="16"/>
      <c r="G403" s="43"/>
      <c r="H403" s="152"/>
      <c r="I403" s="153"/>
      <c r="J403" s="55"/>
      <c r="K403" s="154"/>
      <c r="L403" s="155"/>
      <c r="M403" s="26"/>
      <c r="N403" s="55"/>
      <c r="O403" s="160"/>
      <c r="P403" s="156"/>
      <c r="Q403" s="156"/>
      <c r="R403" s="18"/>
      <c r="S403" s="161"/>
      <c r="T403" s="159"/>
      <c r="U403" s="30"/>
    </row>
    <row r="404" spans="1:21" ht="22.5" customHeight="1" x14ac:dyDescent="0.2">
      <c r="A404" s="38"/>
      <c r="B404" s="16"/>
      <c r="C404" s="38"/>
      <c r="D404" s="17"/>
      <c r="E404" s="17"/>
      <c r="F404" s="16"/>
      <c r="G404" s="43"/>
      <c r="H404" s="152"/>
      <c r="I404" s="153"/>
      <c r="J404" s="55"/>
      <c r="K404" s="154"/>
      <c r="L404" s="155"/>
      <c r="M404" s="26"/>
      <c r="N404" s="55"/>
      <c r="O404" s="160"/>
      <c r="P404" s="156"/>
      <c r="Q404" s="156"/>
      <c r="R404" s="18"/>
      <c r="S404" s="161"/>
      <c r="T404" s="159"/>
      <c r="U404" s="30"/>
    </row>
    <row r="405" spans="1:21" ht="22.5" customHeight="1" x14ac:dyDescent="0.2">
      <c r="A405" s="38"/>
      <c r="B405" s="16"/>
      <c r="C405" s="38"/>
      <c r="D405" s="17"/>
      <c r="E405" s="17"/>
      <c r="F405" s="16"/>
      <c r="G405" s="43"/>
      <c r="H405" s="152"/>
      <c r="I405" s="153"/>
      <c r="J405" s="55"/>
      <c r="K405" s="154"/>
      <c r="L405" s="155"/>
      <c r="M405" s="26"/>
      <c r="N405" s="55"/>
      <c r="O405" s="160"/>
      <c r="P405" s="156"/>
      <c r="Q405" s="156"/>
      <c r="R405" s="18"/>
      <c r="S405" s="161"/>
      <c r="T405" s="159"/>
      <c r="U405" s="30"/>
    </row>
    <row r="406" spans="1:21" ht="22.5" customHeight="1" x14ac:dyDescent="0.2">
      <c r="A406" s="38"/>
      <c r="B406" s="16"/>
      <c r="C406" s="38"/>
      <c r="D406" s="17"/>
      <c r="E406" s="17"/>
      <c r="F406" s="16"/>
      <c r="G406" s="43"/>
      <c r="H406" s="152"/>
      <c r="I406" s="153"/>
      <c r="J406" s="55"/>
      <c r="K406" s="154"/>
      <c r="L406" s="155"/>
      <c r="M406" s="26"/>
      <c r="N406" s="55"/>
      <c r="O406" s="160"/>
      <c r="P406" s="156"/>
      <c r="Q406" s="156"/>
      <c r="R406" s="18"/>
      <c r="S406" s="161"/>
      <c r="T406" s="159"/>
      <c r="U406" s="30"/>
    </row>
    <row r="407" spans="1:21" ht="22.5" customHeight="1" x14ac:dyDescent="0.2">
      <c r="A407" s="38"/>
      <c r="B407" s="16"/>
      <c r="C407" s="38"/>
      <c r="D407" s="17"/>
      <c r="E407" s="17"/>
      <c r="F407" s="16"/>
      <c r="G407" s="43"/>
      <c r="H407" s="152"/>
      <c r="I407" s="153"/>
      <c r="J407" s="55"/>
      <c r="K407" s="154"/>
      <c r="L407" s="155"/>
      <c r="M407" s="26"/>
      <c r="N407" s="55"/>
      <c r="O407" s="160"/>
      <c r="P407" s="156"/>
      <c r="Q407" s="156"/>
      <c r="R407" s="18"/>
      <c r="S407" s="161"/>
      <c r="T407" s="159"/>
      <c r="U407" s="30"/>
    </row>
    <row r="408" spans="1:21" ht="22.5" customHeight="1" x14ac:dyDescent="0.2">
      <c r="A408" s="38"/>
      <c r="B408" s="16"/>
      <c r="C408" s="38"/>
      <c r="D408" s="17"/>
      <c r="E408" s="17"/>
      <c r="F408" s="16"/>
      <c r="G408" s="43"/>
      <c r="H408" s="152"/>
      <c r="I408" s="153"/>
      <c r="J408" s="55"/>
      <c r="K408" s="154"/>
      <c r="L408" s="155"/>
      <c r="M408" s="26"/>
      <c r="N408" s="55"/>
      <c r="O408" s="160"/>
      <c r="P408" s="156"/>
      <c r="Q408" s="156"/>
      <c r="R408" s="18"/>
      <c r="S408" s="161"/>
      <c r="T408" s="159"/>
      <c r="U408" s="30"/>
    </row>
    <row r="409" spans="1:21" ht="22.5" customHeight="1" x14ac:dyDescent="0.2">
      <c r="A409" s="38"/>
      <c r="B409" s="16"/>
      <c r="C409" s="38"/>
      <c r="D409" s="17"/>
      <c r="E409" s="17"/>
      <c r="F409" s="16"/>
      <c r="G409" s="43"/>
      <c r="H409" s="152"/>
      <c r="I409" s="153"/>
      <c r="J409" s="55"/>
      <c r="K409" s="154"/>
      <c r="L409" s="155"/>
      <c r="M409" s="26"/>
      <c r="N409" s="55"/>
      <c r="O409" s="160"/>
      <c r="P409" s="156"/>
      <c r="Q409" s="156"/>
      <c r="R409" s="18"/>
      <c r="S409" s="161"/>
      <c r="T409" s="159"/>
      <c r="U409" s="30"/>
    </row>
    <row r="410" spans="1:21" ht="22.5" customHeight="1" x14ac:dyDescent="0.2">
      <c r="A410" s="38"/>
      <c r="B410" s="16"/>
      <c r="C410" s="38"/>
      <c r="D410" s="17"/>
      <c r="E410" s="17"/>
      <c r="F410" s="16"/>
      <c r="G410" s="43"/>
      <c r="H410" s="152"/>
      <c r="I410" s="153"/>
      <c r="J410" s="55"/>
      <c r="K410" s="154"/>
      <c r="L410" s="155"/>
      <c r="M410" s="26"/>
      <c r="N410" s="55"/>
      <c r="O410" s="160"/>
      <c r="P410" s="156"/>
      <c r="Q410" s="156"/>
      <c r="R410" s="18"/>
      <c r="S410" s="161"/>
      <c r="T410" s="159"/>
      <c r="U410" s="30"/>
    </row>
    <row r="411" spans="1:21" ht="22.5" customHeight="1" x14ac:dyDescent="0.2">
      <c r="A411" s="38"/>
      <c r="B411" s="16"/>
      <c r="C411" s="38"/>
      <c r="D411" s="17"/>
      <c r="E411" s="17"/>
      <c r="F411" s="16"/>
      <c r="G411" s="43"/>
      <c r="H411" s="152"/>
      <c r="I411" s="153"/>
      <c r="J411" s="55"/>
      <c r="K411" s="154"/>
      <c r="L411" s="155"/>
      <c r="M411" s="26"/>
      <c r="N411" s="55"/>
      <c r="O411" s="160"/>
      <c r="P411" s="156"/>
      <c r="Q411" s="156"/>
      <c r="R411" s="18"/>
      <c r="S411" s="161"/>
      <c r="T411" s="159"/>
      <c r="U411" s="30"/>
    </row>
    <row r="412" spans="1:21" ht="22.5" customHeight="1" x14ac:dyDescent="0.2">
      <c r="A412" s="38"/>
      <c r="B412" s="16"/>
      <c r="C412" s="38"/>
      <c r="D412" s="17"/>
      <c r="E412" s="17"/>
      <c r="F412" s="16"/>
      <c r="G412" s="43"/>
      <c r="H412" s="152"/>
      <c r="I412" s="153"/>
      <c r="J412" s="55"/>
      <c r="K412" s="154"/>
      <c r="L412" s="155"/>
      <c r="M412" s="26"/>
      <c r="N412" s="55"/>
      <c r="O412" s="160"/>
      <c r="P412" s="156"/>
      <c r="Q412" s="156"/>
      <c r="R412" s="18"/>
      <c r="S412" s="161"/>
      <c r="T412" s="159"/>
      <c r="U412" s="30"/>
    </row>
    <row r="413" spans="1:21" ht="22.5" customHeight="1" x14ac:dyDescent="0.2">
      <c r="A413" s="38"/>
      <c r="B413" s="16"/>
      <c r="C413" s="38"/>
      <c r="D413" s="17"/>
      <c r="E413" s="17"/>
      <c r="F413" s="16"/>
      <c r="G413" s="43"/>
      <c r="H413" s="152"/>
      <c r="I413" s="153"/>
      <c r="J413" s="55"/>
      <c r="K413" s="154"/>
      <c r="L413" s="155"/>
      <c r="M413" s="26"/>
      <c r="N413" s="55"/>
      <c r="O413" s="160"/>
      <c r="P413" s="156"/>
      <c r="Q413" s="156"/>
      <c r="R413" s="18"/>
      <c r="S413" s="161"/>
      <c r="T413" s="159"/>
      <c r="U413" s="30"/>
    </row>
    <row r="414" spans="1:21" ht="22.5" customHeight="1" x14ac:dyDescent="0.2">
      <c r="A414" s="38"/>
      <c r="B414" s="16"/>
      <c r="C414" s="38"/>
      <c r="D414" s="17"/>
      <c r="E414" s="17"/>
      <c r="F414" s="16"/>
      <c r="G414" s="43"/>
      <c r="H414" s="152"/>
      <c r="I414" s="153"/>
      <c r="J414" s="55"/>
      <c r="K414" s="154"/>
      <c r="L414" s="155"/>
      <c r="M414" s="26"/>
      <c r="N414" s="55"/>
      <c r="O414" s="160"/>
      <c r="P414" s="156"/>
      <c r="Q414" s="156"/>
      <c r="R414" s="18"/>
      <c r="S414" s="161"/>
      <c r="T414" s="159"/>
      <c r="U414" s="30"/>
    </row>
    <row r="415" spans="1:21" ht="22.5" customHeight="1" x14ac:dyDescent="0.2">
      <c r="A415" s="38"/>
      <c r="B415" s="16"/>
      <c r="C415" s="38"/>
      <c r="D415" s="17"/>
      <c r="E415" s="17"/>
      <c r="F415" s="16"/>
      <c r="G415" s="43"/>
      <c r="H415" s="152"/>
      <c r="I415" s="153"/>
      <c r="J415" s="55"/>
      <c r="K415" s="154"/>
      <c r="L415" s="155"/>
      <c r="M415" s="26"/>
      <c r="N415" s="55"/>
      <c r="O415" s="160"/>
      <c r="P415" s="156"/>
      <c r="Q415" s="156"/>
      <c r="R415" s="18"/>
      <c r="S415" s="161"/>
      <c r="T415" s="159"/>
      <c r="U415" s="30"/>
    </row>
    <row r="416" spans="1:21" ht="22.5" customHeight="1" x14ac:dyDescent="0.2">
      <c r="A416" s="38"/>
      <c r="B416" s="16"/>
      <c r="C416" s="38"/>
      <c r="D416" s="17"/>
      <c r="E416" s="17"/>
      <c r="F416" s="16"/>
      <c r="G416" s="43"/>
      <c r="H416" s="152"/>
      <c r="I416" s="153"/>
      <c r="J416" s="55"/>
      <c r="K416" s="154"/>
      <c r="L416" s="155"/>
      <c r="M416" s="26"/>
      <c r="N416" s="55"/>
      <c r="O416" s="160"/>
      <c r="P416" s="156"/>
      <c r="Q416" s="156"/>
      <c r="R416" s="18"/>
      <c r="S416" s="161"/>
      <c r="T416" s="159"/>
      <c r="U416" s="30"/>
    </row>
    <row r="417" spans="1:21" ht="22.5" customHeight="1" x14ac:dyDescent="0.2">
      <c r="A417" s="38"/>
      <c r="B417" s="16"/>
      <c r="C417" s="38"/>
      <c r="D417" s="17"/>
      <c r="E417" s="17"/>
      <c r="F417" s="16"/>
      <c r="G417" s="43"/>
      <c r="H417" s="152"/>
      <c r="I417" s="153"/>
      <c r="J417" s="55"/>
      <c r="K417" s="154"/>
      <c r="L417" s="155"/>
      <c r="M417" s="26"/>
      <c r="N417" s="55"/>
      <c r="O417" s="160"/>
      <c r="P417" s="156"/>
      <c r="Q417" s="156"/>
      <c r="R417" s="18"/>
      <c r="S417" s="161"/>
      <c r="T417" s="159"/>
      <c r="U417" s="30"/>
    </row>
    <row r="418" spans="1:21" ht="22.5" customHeight="1" x14ac:dyDescent="0.2">
      <c r="A418" s="38"/>
      <c r="B418" s="16"/>
      <c r="C418" s="38"/>
      <c r="D418" s="17"/>
      <c r="E418" s="17"/>
      <c r="F418" s="16"/>
      <c r="G418" s="43"/>
      <c r="H418" s="152"/>
      <c r="I418" s="153"/>
      <c r="J418" s="55"/>
      <c r="K418" s="154"/>
      <c r="L418" s="155"/>
      <c r="M418" s="26"/>
      <c r="N418" s="55"/>
      <c r="O418" s="160"/>
      <c r="P418" s="156"/>
      <c r="Q418" s="156"/>
      <c r="R418" s="18"/>
      <c r="S418" s="161"/>
      <c r="T418" s="159"/>
      <c r="U418" s="30"/>
    </row>
    <row r="419" spans="1:21" ht="22.5" customHeight="1" x14ac:dyDescent="0.2">
      <c r="A419" s="38"/>
      <c r="B419" s="16"/>
      <c r="C419" s="38"/>
      <c r="D419" s="17"/>
      <c r="E419" s="17"/>
      <c r="F419" s="16"/>
      <c r="G419" s="43"/>
      <c r="H419" s="152"/>
      <c r="I419" s="153"/>
      <c r="J419" s="55"/>
      <c r="K419" s="154"/>
      <c r="L419" s="155"/>
      <c r="M419" s="26"/>
      <c r="N419" s="55"/>
      <c r="O419" s="160"/>
      <c r="P419" s="156"/>
      <c r="Q419" s="156"/>
      <c r="R419" s="18"/>
      <c r="S419" s="161"/>
      <c r="T419" s="159"/>
      <c r="U419" s="30"/>
    </row>
    <row r="420" spans="1:21" ht="22.5" customHeight="1" x14ac:dyDescent="0.2">
      <c r="A420" s="38"/>
      <c r="B420" s="16"/>
      <c r="C420" s="38"/>
      <c r="D420" s="17"/>
      <c r="E420" s="17"/>
      <c r="F420" s="16"/>
      <c r="G420" s="43"/>
      <c r="H420" s="152"/>
      <c r="I420" s="153"/>
      <c r="J420" s="55"/>
      <c r="K420" s="154"/>
      <c r="L420" s="155"/>
      <c r="M420" s="26"/>
      <c r="N420" s="55"/>
      <c r="O420" s="160"/>
      <c r="P420" s="156"/>
      <c r="Q420" s="156"/>
      <c r="R420" s="18"/>
      <c r="S420" s="161"/>
      <c r="T420" s="159"/>
      <c r="U420" s="30"/>
    </row>
    <row r="421" spans="1:21" ht="22.5" customHeight="1" x14ac:dyDescent="0.2">
      <c r="A421" s="38"/>
      <c r="B421" s="16"/>
      <c r="C421" s="38"/>
      <c r="D421" s="17"/>
      <c r="E421" s="17"/>
      <c r="F421" s="16"/>
      <c r="G421" s="43"/>
      <c r="H421" s="152"/>
      <c r="I421" s="153"/>
      <c r="J421" s="55"/>
      <c r="K421" s="154"/>
      <c r="L421" s="155"/>
      <c r="M421" s="26"/>
      <c r="N421" s="55"/>
      <c r="O421" s="160"/>
      <c r="P421" s="156"/>
      <c r="Q421" s="156"/>
      <c r="R421" s="18"/>
      <c r="S421" s="161"/>
      <c r="T421" s="159"/>
      <c r="U421" s="30"/>
    </row>
    <row r="422" spans="1:21" ht="22.5" customHeight="1" x14ac:dyDescent="0.2">
      <c r="A422" s="38"/>
      <c r="B422" s="16"/>
      <c r="C422" s="38"/>
      <c r="D422" s="17"/>
      <c r="E422" s="17"/>
      <c r="F422" s="16"/>
      <c r="G422" s="43"/>
      <c r="H422" s="152"/>
      <c r="I422" s="153"/>
      <c r="J422" s="55"/>
      <c r="K422" s="154"/>
      <c r="L422" s="155"/>
      <c r="M422" s="26"/>
      <c r="N422" s="55"/>
      <c r="O422" s="160"/>
      <c r="P422" s="156"/>
      <c r="Q422" s="156"/>
      <c r="R422" s="18"/>
      <c r="S422" s="161"/>
      <c r="T422" s="159"/>
      <c r="U422" s="30"/>
    </row>
    <row r="423" spans="1:21" ht="22.5" customHeight="1" x14ac:dyDescent="0.2">
      <c r="A423" s="38"/>
      <c r="B423" s="16"/>
      <c r="C423" s="38"/>
      <c r="D423" s="17"/>
      <c r="E423" s="17"/>
      <c r="F423" s="16"/>
      <c r="G423" s="43"/>
      <c r="H423" s="152"/>
      <c r="I423" s="153"/>
      <c r="J423" s="55"/>
      <c r="K423" s="154"/>
      <c r="L423" s="155"/>
      <c r="M423" s="26"/>
      <c r="N423" s="55"/>
      <c r="O423" s="160"/>
      <c r="P423" s="156"/>
      <c r="Q423" s="156"/>
      <c r="R423" s="18"/>
      <c r="S423" s="161"/>
      <c r="T423" s="159"/>
      <c r="U423" s="30"/>
    </row>
    <row r="424" spans="1:21" ht="22.5" customHeight="1" x14ac:dyDescent="0.2">
      <c r="A424" s="38"/>
      <c r="B424" s="16"/>
      <c r="C424" s="38"/>
      <c r="D424" s="17"/>
      <c r="E424" s="17"/>
      <c r="F424" s="16"/>
      <c r="G424" s="43"/>
      <c r="H424" s="152"/>
      <c r="I424" s="153"/>
      <c r="J424" s="55"/>
      <c r="K424" s="154"/>
      <c r="L424" s="155"/>
      <c r="M424" s="26"/>
      <c r="N424" s="55"/>
      <c r="O424" s="160"/>
      <c r="P424" s="156"/>
      <c r="Q424" s="156"/>
      <c r="R424" s="18"/>
      <c r="S424" s="161"/>
      <c r="T424" s="159"/>
      <c r="U424" s="30"/>
    </row>
    <row r="425" spans="1:21" ht="22.5" customHeight="1" x14ac:dyDescent="0.2">
      <c r="A425" s="38"/>
      <c r="B425" s="16"/>
      <c r="C425" s="38"/>
      <c r="D425" s="17"/>
      <c r="E425" s="17"/>
      <c r="F425" s="16"/>
      <c r="G425" s="43"/>
      <c r="H425" s="152"/>
      <c r="I425" s="153"/>
      <c r="J425" s="55"/>
      <c r="K425" s="154"/>
      <c r="L425" s="155"/>
      <c r="M425" s="26"/>
      <c r="N425" s="55"/>
      <c r="O425" s="160"/>
      <c r="P425" s="156"/>
      <c r="Q425" s="156"/>
      <c r="R425" s="18"/>
      <c r="S425" s="161"/>
      <c r="T425" s="159"/>
      <c r="U425" s="30"/>
    </row>
    <row r="426" spans="1:21" ht="22.5" customHeight="1" x14ac:dyDescent="0.2">
      <c r="A426" s="38"/>
      <c r="B426" s="16"/>
      <c r="C426" s="38"/>
      <c r="D426" s="17"/>
      <c r="E426" s="17"/>
      <c r="F426" s="16"/>
      <c r="G426" s="43"/>
      <c r="H426" s="152"/>
      <c r="I426" s="153"/>
      <c r="J426" s="55"/>
      <c r="K426" s="154"/>
      <c r="L426" s="155"/>
      <c r="M426" s="26"/>
      <c r="N426" s="55"/>
      <c r="O426" s="160"/>
      <c r="P426" s="156"/>
      <c r="Q426" s="156"/>
      <c r="R426" s="18"/>
      <c r="S426" s="161"/>
      <c r="T426" s="159"/>
      <c r="U426" s="30"/>
    </row>
    <row r="427" spans="1:21" ht="22.5" customHeight="1" x14ac:dyDescent="0.2">
      <c r="A427" s="38"/>
      <c r="B427" s="16"/>
      <c r="C427" s="38"/>
      <c r="D427" s="17"/>
      <c r="E427" s="17"/>
      <c r="F427" s="16"/>
      <c r="G427" s="43"/>
      <c r="H427" s="152"/>
      <c r="I427" s="153"/>
      <c r="J427" s="55"/>
      <c r="K427" s="154"/>
      <c r="L427" s="155"/>
      <c r="M427" s="26"/>
      <c r="N427" s="55"/>
      <c r="O427" s="160"/>
      <c r="P427" s="156"/>
      <c r="Q427" s="156"/>
      <c r="R427" s="18"/>
      <c r="S427" s="161"/>
      <c r="T427" s="159"/>
      <c r="U427" s="30"/>
    </row>
    <row r="428" spans="1:21" ht="22.5" customHeight="1" x14ac:dyDescent="0.2">
      <c r="A428" s="38"/>
      <c r="B428" s="16"/>
      <c r="C428" s="38"/>
      <c r="D428" s="17"/>
      <c r="E428" s="17"/>
      <c r="F428" s="16"/>
      <c r="G428" s="43"/>
      <c r="H428" s="152"/>
      <c r="I428" s="153"/>
      <c r="J428" s="55"/>
      <c r="K428" s="154"/>
      <c r="L428" s="155"/>
      <c r="M428" s="26"/>
      <c r="N428" s="55"/>
      <c r="O428" s="160"/>
      <c r="P428" s="156"/>
      <c r="Q428" s="156"/>
      <c r="R428" s="18"/>
      <c r="S428" s="161"/>
      <c r="T428" s="159"/>
      <c r="U428" s="30"/>
    </row>
    <row r="429" spans="1:21" ht="22.5" customHeight="1" x14ac:dyDescent="0.2">
      <c r="A429" s="38"/>
      <c r="B429" s="16"/>
      <c r="C429" s="38"/>
      <c r="D429" s="17"/>
      <c r="E429" s="17"/>
      <c r="F429" s="16"/>
      <c r="G429" s="43"/>
      <c r="H429" s="152"/>
      <c r="I429" s="153"/>
      <c r="J429" s="55"/>
      <c r="K429" s="154"/>
      <c r="L429" s="155"/>
      <c r="M429" s="26"/>
      <c r="N429" s="55"/>
      <c r="O429" s="160"/>
      <c r="P429" s="156"/>
      <c r="Q429" s="156"/>
      <c r="R429" s="18"/>
      <c r="S429" s="161"/>
      <c r="T429" s="159"/>
      <c r="U429" s="30"/>
    </row>
    <row r="430" spans="1:21" ht="22.5" customHeight="1" x14ac:dyDescent="0.2">
      <c r="A430" s="38"/>
      <c r="B430" s="16"/>
      <c r="C430" s="38"/>
      <c r="D430" s="17"/>
      <c r="E430" s="17"/>
      <c r="F430" s="16"/>
      <c r="G430" s="43"/>
      <c r="H430" s="152"/>
      <c r="I430" s="153"/>
      <c r="J430" s="55"/>
      <c r="K430" s="154"/>
      <c r="L430" s="155"/>
      <c r="M430" s="26"/>
      <c r="N430" s="55"/>
      <c r="O430" s="160"/>
      <c r="P430" s="156"/>
      <c r="Q430" s="156"/>
      <c r="R430" s="18"/>
      <c r="S430" s="161"/>
      <c r="T430" s="159"/>
      <c r="U430" s="30"/>
    </row>
    <row r="431" spans="1:21" ht="22.5" customHeight="1" x14ac:dyDescent="0.2">
      <c r="A431" s="38"/>
      <c r="B431" s="16"/>
      <c r="C431" s="38"/>
      <c r="D431" s="17"/>
      <c r="E431" s="17"/>
      <c r="F431" s="16"/>
      <c r="G431" s="43"/>
      <c r="H431" s="152"/>
      <c r="I431" s="153"/>
      <c r="J431" s="55"/>
      <c r="K431" s="154"/>
      <c r="L431" s="155"/>
      <c r="M431" s="26"/>
      <c r="N431" s="55"/>
      <c r="O431" s="160"/>
      <c r="P431" s="156"/>
      <c r="Q431" s="156"/>
      <c r="R431" s="18"/>
      <c r="S431" s="161"/>
      <c r="T431" s="159"/>
      <c r="U431" s="30"/>
    </row>
    <row r="432" spans="1:21" ht="22.5" customHeight="1" x14ac:dyDescent="0.2">
      <c r="A432" s="38"/>
      <c r="B432" s="16"/>
      <c r="C432" s="38"/>
      <c r="D432" s="17"/>
      <c r="E432" s="17"/>
      <c r="F432" s="16"/>
      <c r="G432" s="43"/>
      <c r="H432" s="152"/>
      <c r="I432" s="153"/>
      <c r="J432" s="55"/>
      <c r="K432" s="154"/>
      <c r="L432" s="155"/>
      <c r="M432" s="26"/>
      <c r="N432" s="55"/>
      <c r="O432" s="160"/>
      <c r="P432" s="156"/>
      <c r="Q432" s="156"/>
      <c r="R432" s="18"/>
      <c r="S432" s="161"/>
      <c r="T432" s="159"/>
      <c r="U432" s="30"/>
    </row>
    <row r="433" spans="1:21" ht="22.5" customHeight="1" x14ac:dyDescent="0.2">
      <c r="A433" s="38"/>
      <c r="B433" s="16"/>
      <c r="C433" s="38"/>
      <c r="D433" s="17"/>
      <c r="E433" s="17"/>
      <c r="F433" s="16"/>
      <c r="G433" s="43"/>
      <c r="H433" s="152"/>
      <c r="I433" s="153"/>
      <c r="J433" s="55"/>
      <c r="K433" s="154"/>
      <c r="L433" s="155"/>
      <c r="M433" s="26"/>
      <c r="N433" s="55"/>
      <c r="O433" s="160"/>
      <c r="P433" s="156"/>
      <c r="Q433" s="156"/>
      <c r="R433" s="18"/>
      <c r="S433" s="161"/>
      <c r="T433" s="159"/>
      <c r="U433" s="30"/>
    </row>
    <row r="434" spans="1:21" ht="22.5" customHeight="1" x14ac:dyDescent="0.2">
      <c r="A434" s="38"/>
      <c r="B434" s="16"/>
      <c r="C434" s="38"/>
      <c r="D434" s="17"/>
      <c r="E434" s="17"/>
      <c r="F434" s="16"/>
      <c r="G434" s="43"/>
      <c r="H434" s="152"/>
      <c r="I434" s="153"/>
      <c r="J434" s="55"/>
      <c r="K434" s="154"/>
      <c r="L434" s="155"/>
      <c r="M434" s="26"/>
      <c r="N434" s="55"/>
      <c r="O434" s="160"/>
      <c r="P434" s="156"/>
      <c r="Q434" s="156"/>
      <c r="R434" s="18"/>
      <c r="S434" s="161"/>
      <c r="T434" s="159"/>
      <c r="U434" s="30"/>
    </row>
    <row r="435" spans="1:21" ht="22.5" customHeight="1" x14ac:dyDescent="0.2">
      <c r="A435" s="38"/>
      <c r="B435" s="16"/>
      <c r="C435" s="38"/>
      <c r="D435" s="17"/>
      <c r="E435" s="17"/>
      <c r="F435" s="16"/>
      <c r="G435" s="43"/>
      <c r="H435" s="152"/>
      <c r="I435" s="153"/>
      <c r="J435" s="55"/>
      <c r="K435" s="154"/>
      <c r="L435" s="155"/>
      <c r="M435" s="26"/>
      <c r="N435" s="55"/>
      <c r="O435" s="160"/>
      <c r="P435" s="156"/>
      <c r="Q435" s="156"/>
      <c r="R435" s="18"/>
      <c r="S435" s="161"/>
      <c r="T435" s="159"/>
      <c r="U435" s="30"/>
    </row>
    <row r="436" spans="1:21" ht="22.5" customHeight="1" x14ac:dyDescent="0.2">
      <c r="A436" s="38"/>
      <c r="B436" s="16"/>
      <c r="C436" s="38"/>
      <c r="D436" s="17"/>
      <c r="E436" s="17"/>
      <c r="F436" s="16"/>
      <c r="G436" s="43"/>
      <c r="H436" s="152"/>
      <c r="I436" s="153"/>
      <c r="J436" s="55"/>
      <c r="K436" s="154"/>
      <c r="L436" s="155"/>
      <c r="M436" s="26"/>
      <c r="N436" s="55"/>
      <c r="O436" s="160"/>
      <c r="P436" s="156"/>
      <c r="Q436" s="156"/>
      <c r="R436" s="18"/>
      <c r="S436" s="161"/>
      <c r="T436" s="159"/>
      <c r="U436" s="30"/>
    </row>
    <row r="437" spans="1:21" ht="22.5" customHeight="1" x14ac:dyDescent="0.2">
      <c r="A437" s="38"/>
      <c r="B437" s="16"/>
      <c r="C437" s="38"/>
      <c r="D437" s="17"/>
      <c r="E437" s="17"/>
      <c r="F437" s="16"/>
      <c r="G437" s="43"/>
      <c r="H437" s="152"/>
      <c r="I437" s="153"/>
      <c r="J437" s="55"/>
      <c r="K437" s="154"/>
      <c r="L437" s="155"/>
      <c r="M437" s="26"/>
      <c r="N437" s="55"/>
      <c r="O437" s="160"/>
      <c r="P437" s="156"/>
      <c r="Q437" s="156"/>
      <c r="R437" s="18"/>
      <c r="S437" s="161"/>
      <c r="T437" s="159"/>
      <c r="U437" s="30"/>
    </row>
    <row r="438" spans="1:21" ht="22.5" customHeight="1" x14ac:dyDescent="0.2">
      <c r="A438" s="38"/>
      <c r="B438" s="16"/>
      <c r="C438" s="38"/>
      <c r="D438" s="17"/>
      <c r="E438" s="17"/>
      <c r="F438" s="16"/>
      <c r="G438" s="43"/>
      <c r="H438" s="152"/>
      <c r="I438" s="153"/>
      <c r="J438" s="55"/>
      <c r="K438" s="154"/>
      <c r="L438" s="155"/>
      <c r="M438" s="26"/>
      <c r="N438" s="55"/>
      <c r="O438" s="160"/>
      <c r="P438" s="156"/>
      <c r="Q438" s="156"/>
      <c r="R438" s="18"/>
      <c r="S438" s="161"/>
      <c r="T438" s="159"/>
      <c r="U438" s="30"/>
    </row>
    <row r="439" spans="1:21" ht="22.5" customHeight="1" x14ac:dyDescent="0.2">
      <c r="A439" s="38"/>
      <c r="B439" s="16"/>
      <c r="C439" s="38"/>
      <c r="D439" s="17"/>
      <c r="E439" s="17"/>
      <c r="F439" s="16"/>
      <c r="G439" s="43"/>
      <c r="H439" s="152"/>
      <c r="I439" s="153"/>
      <c r="J439" s="55"/>
      <c r="K439" s="154"/>
      <c r="L439" s="155"/>
      <c r="M439" s="26"/>
      <c r="N439" s="55"/>
      <c r="O439" s="160"/>
      <c r="P439" s="156"/>
      <c r="Q439" s="156"/>
      <c r="R439" s="18"/>
      <c r="S439" s="161"/>
      <c r="T439" s="159"/>
      <c r="U439" s="30"/>
    </row>
    <row r="440" spans="1:21" ht="22.5" customHeight="1" x14ac:dyDescent="0.2">
      <c r="A440" s="38"/>
      <c r="B440" s="16"/>
      <c r="C440" s="38"/>
      <c r="D440" s="17"/>
      <c r="E440" s="17"/>
      <c r="F440" s="16"/>
      <c r="G440" s="43"/>
      <c r="H440" s="152"/>
      <c r="I440" s="153"/>
      <c r="J440" s="55"/>
      <c r="K440" s="154"/>
      <c r="L440" s="155"/>
      <c r="M440" s="26"/>
      <c r="N440" s="55"/>
      <c r="O440" s="160"/>
      <c r="P440" s="156"/>
      <c r="Q440" s="156"/>
      <c r="R440" s="18"/>
      <c r="S440" s="161"/>
      <c r="T440" s="159"/>
      <c r="U440" s="30"/>
    </row>
    <row r="441" spans="1:21" ht="22.5" customHeight="1" x14ac:dyDescent="0.2">
      <c r="A441" s="38"/>
      <c r="B441" s="16"/>
      <c r="C441" s="38"/>
      <c r="D441" s="17"/>
      <c r="E441" s="17"/>
      <c r="F441" s="16"/>
      <c r="G441" s="43"/>
      <c r="H441" s="152"/>
      <c r="I441" s="153"/>
      <c r="J441" s="55"/>
      <c r="K441" s="154"/>
      <c r="L441" s="155"/>
      <c r="M441" s="26"/>
      <c r="N441" s="55"/>
      <c r="O441" s="160"/>
      <c r="P441" s="156"/>
      <c r="Q441" s="156"/>
      <c r="R441" s="18"/>
      <c r="S441" s="161"/>
      <c r="T441" s="159"/>
      <c r="U441" s="30"/>
    </row>
    <row r="442" spans="1:21" ht="22.5" customHeight="1" x14ac:dyDescent="0.2">
      <c r="A442" s="38"/>
      <c r="B442" s="16"/>
      <c r="C442" s="38"/>
      <c r="D442" s="17"/>
      <c r="E442" s="17"/>
      <c r="F442" s="16"/>
      <c r="G442" s="43"/>
      <c r="H442" s="152"/>
      <c r="I442" s="153"/>
      <c r="J442" s="55"/>
      <c r="K442" s="154"/>
      <c r="L442" s="155"/>
      <c r="M442" s="26"/>
      <c r="N442" s="55"/>
      <c r="O442" s="160"/>
      <c r="P442" s="156"/>
      <c r="Q442" s="156"/>
      <c r="R442" s="18"/>
      <c r="S442" s="161"/>
      <c r="T442" s="159"/>
      <c r="U442" s="30"/>
    </row>
    <row r="443" spans="1:21" ht="22.5" customHeight="1" x14ac:dyDescent="0.2">
      <c r="A443" s="38"/>
      <c r="B443" s="16"/>
      <c r="C443" s="38"/>
      <c r="D443" s="17"/>
      <c r="E443" s="17"/>
      <c r="F443" s="16"/>
      <c r="G443" s="43"/>
      <c r="H443" s="152"/>
      <c r="I443" s="153"/>
      <c r="J443" s="55"/>
      <c r="K443" s="154"/>
      <c r="L443" s="155"/>
      <c r="M443" s="26"/>
      <c r="N443" s="55"/>
      <c r="O443" s="160"/>
      <c r="P443" s="156"/>
      <c r="Q443" s="156"/>
      <c r="R443" s="18"/>
      <c r="S443" s="161"/>
      <c r="T443" s="159"/>
      <c r="U443" s="30"/>
    </row>
    <row r="444" spans="1:21" ht="22.5" customHeight="1" x14ac:dyDescent="0.2">
      <c r="A444" s="38"/>
      <c r="B444" s="16"/>
      <c r="C444" s="38"/>
      <c r="D444" s="17"/>
      <c r="E444" s="17"/>
      <c r="F444" s="16"/>
      <c r="G444" s="43"/>
      <c r="H444" s="152"/>
      <c r="I444" s="153"/>
      <c r="J444" s="55"/>
      <c r="K444" s="154"/>
      <c r="L444" s="155"/>
      <c r="M444" s="26"/>
      <c r="N444" s="55"/>
      <c r="O444" s="160"/>
      <c r="P444" s="156"/>
      <c r="Q444" s="156"/>
      <c r="R444" s="18"/>
      <c r="S444" s="161"/>
      <c r="T444" s="159"/>
      <c r="U444" s="30"/>
    </row>
    <row r="445" spans="1:21" ht="22.5" customHeight="1" x14ac:dyDescent="0.2">
      <c r="A445" s="38"/>
      <c r="B445" s="16"/>
      <c r="C445" s="38"/>
      <c r="D445" s="17"/>
      <c r="E445" s="17"/>
      <c r="F445" s="16"/>
      <c r="G445" s="43"/>
      <c r="H445" s="152"/>
      <c r="I445" s="153"/>
      <c r="J445" s="55"/>
      <c r="K445" s="154"/>
      <c r="L445" s="155"/>
      <c r="M445" s="26"/>
      <c r="N445" s="55"/>
      <c r="O445" s="160"/>
      <c r="P445" s="156"/>
      <c r="Q445" s="156"/>
      <c r="R445" s="18"/>
      <c r="S445" s="161"/>
      <c r="T445" s="159"/>
      <c r="U445" s="30"/>
    </row>
    <row r="446" spans="1:21" ht="22.5" customHeight="1" x14ac:dyDescent="0.2">
      <c r="A446" s="38"/>
      <c r="B446" s="16"/>
      <c r="C446" s="38"/>
      <c r="D446" s="17"/>
      <c r="E446" s="17"/>
      <c r="F446" s="16"/>
      <c r="G446" s="43"/>
      <c r="H446" s="152"/>
      <c r="I446" s="153"/>
      <c r="J446" s="55"/>
      <c r="K446" s="154"/>
      <c r="L446" s="155"/>
      <c r="M446" s="26"/>
      <c r="N446" s="55"/>
      <c r="O446" s="160"/>
      <c r="P446" s="156"/>
      <c r="Q446" s="156"/>
      <c r="R446" s="18"/>
      <c r="S446" s="161"/>
      <c r="T446" s="159"/>
      <c r="U446" s="30"/>
    </row>
    <row r="447" spans="1:21" ht="22.5" customHeight="1" x14ac:dyDescent="0.2">
      <c r="A447" s="38"/>
      <c r="B447" s="16"/>
      <c r="C447" s="38"/>
      <c r="D447" s="17"/>
      <c r="E447" s="17"/>
      <c r="F447" s="16"/>
      <c r="G447" s="43"/>
      <c r="H447" s="152"/>
      <c r="I447" s="153"/>
      <c r="J447" s="55"/>
      <c r="K447" s="154"/>
      <c r="L447" s="155"/>
      <c r="M447" s="26"/>
      <c r="N447" s="55"/>
      <c r="O447" s="160"/>
      <c r="P447" s="156"/>
      <c r="Q447" s="156"/>
      <c r="R447" s="18"/>
      <c r="S447" s="161"/>
      <c r="T447" s="159"/>
      <c r="U447" s="30"/>
    </row>
    <row r="448" spans="1:21" ht="22.5" customHeight="1" x14ac:dyDescent="0.2">
      <c r="A448" s="38"/>
      <c r="B448" s="16"/>
      <c r="C448" s="38"/>
      <c r="D448" s="17"/>
      <c r="E448" s="17"/>
      <c r="F448" s="16"/>
      <c r="G448" s="43"/>
      <c r="H448" s="152"/>
      <c r="I448" s="153"/>
      <c r="J448" s="55"/>
      <c r="K448" s="154"/>
      <c r="L448" s="155"/>
      <c r="M448" s="26"/>
      <c r="N448" s="55"/>
      <c r="O448" s="160"/>
      <c r="P448" s="156"/>
      <c r="Q448" s="156"/>
      <c r="R448" s="18"/>
      <c r="S448" s="161"/>
      <c r="T448" s="159"/>
      <c r="U448" s="30"/>
    </row>
    <row r="449" spans="1:21" ht="22.5" customHeight="1" x14ac:dyDescent="0.2">
      <c r="A449" s="38"/>
      <c r="B449" s="16"/>
      <c r="C449" s="38"/>
      <c r="D449" s="17"/>
      <c r="E449" s="17"/>
      <c r="F449" s="16"/>
      <c r="G449" s="43"/>
      <c r="H449" s="152"/>
      <c r="I449" s="153"/>
      <c r="J449" s="55"/>
      <c r="K449" s="154"/>
      <c r="L449" s="155"/>
      <c r="M449" s="26"/>
      <c r="N449" s="55"/>
      <c r="O449" s="160"/>
      <c r="P449" s="156"/>
      <c r="Q449" s="156"/>
      <c r="R449" s="18"/>
      <c r="S449" s="161"/>
      <c r="T449" s="159"/>
      <c r="U449" s="30"/>
    </row>
    <row r="450" spans="1:21" ht="22.5" customHeight="1" x14ac:dyDescent="0.2">
      <c r="A450" s="38"/>
      <c r="B450" s="16"/>
      <c r="C450" s="38"/>
      <c r="D450" s="17"/>
      <c r="E450" s="17"/>
      <c r="F450" s="16"/>
      <c r="G450" s="43"/>
      <c r="H450" s="152"/>
      <c r="I450" s="153"/>
      <c r="J450" s="55"/>
      <c r="K450" s="154"/>
      <c r="L450" s="155"/>
      <c r="M450" s="26"/>
      <c r="N450" s="55"/>
      <c r="O450" s="160"/>
      <c r="P450" s="156"/>
      <c r="Q450" s="156"/>
      <c r="R450" s="18"/>
      <c r="S450" s="161"/>
      <c r="T450" s="159"/>
      <c r="U450" s="30"/>
    </row>
    <row r="451" spans="1:21" ht="22.5" customHeight="1" x14ac:dyDescent="0.2">
      <c r="A451" s="38"/>
      <c r="B451" s="16"/>
      <c r="C451" s="38"/>
      <c r="D451" s="17"/>
      <c r="E451" s="17"/>
      <c r="F451" s="16"/>
      <c r="G451" s="43"/>
      <c r="H451" s="152"/>
      <c r="I451" s="153"/>
      <c r="J451" s="55"/>
      <c r="K451" s="154"/>
      <c r="L451" s="155"/>
      <c r="M451" s="26"/>
      <c r="N451" s="55"/>
      <c r="O451" s="160"/>
      <c r="P451" s="156"/>
      <c r="Q451" s="156"/>
      <c r="R451" s="18"/>
      <c r="S451" s="161"/>
      <c r="T451" s="159"/>
      <c r="U451" s="30"/>
    </row>
    <row r="452" spans="1:21" ht="22.5" customHeight="1" x14ac:dyDescent="0.2">
      <c r="A452" s="38"/>
      <c r="B452" s="16"/>
      <c r="C452" s="38"/>
      <c r="D452" s="17"/>
      <c r="E452" s="17"/>
      <c r="F452" s="16"/>
      <c r="G452" s="43"/>
      <c r="H452" s="152"/>
      <c r="I452" s="153"/>
      <c r="J452" s="55"/>
      <c r="K452" s="154"/>
      <c r="L452" s="155"/>
      <c r="M452" s="26"/>
      <c r="N452" s="55"/>
      <c r="O452" s="160"/>
      <c r="P452" s="156"/>
      <c r="Q452" s="156"/>
      <c r="R452" s="18"/>
      <c r="S452" s="161"/>
      <c r="T452" s="159"/>
      <c r="U452" s="30"/>
    </row>
    <row r="453" spans="1:21" ht="22.5" customHeight="1" x14ac:dyDescent="0.2">
      <c r="A453" s="38"/>
      <c r="B453" s="16"/>
      <c r="C453" s="38"/>
      <c r="D453" s="17"/>
      <c r="E453" s="17"/>
      <c r="F453" s="16"/>
      <c r="G453" s="43"/>
      <c r="H453" s="152"/>
      <c r="I453" s="153"/>
      <c r="J453" s="55"/>
      <c r="K453" s="154"/>
      <c r="L453" s="155"/>
      <c r="M453" s="26"/>
      <c r="N453" s="55"/>
      <c r="O453" s="160"/>
      <c r="P453" s="156"/>
      <c r="Q453" s="156"/>
      <c r="R453" s="18"/>
      <c r="S453" s="161"/>
      <c r="T453" s="159"/>
      <c r="U453" s="30"/>
    </row>
    <row r="454" spans="1:21" ht="22.5" customHeight="1" x14ac:dyDescent="0.2">
      <c r="A454" s="38"/>
      <c r="B454" s="16"/>
      <c r="C454" s="38"/>
      <c r="D454" s="17"/>
      <c r="E454" s="17"/>
      <c r="F454" s="16"/>
      <c r="G454" s="43"/>
      <c r="H454" s="152"/>
      <c r="I454" s="153"/>
      <c r="J454" s="55"/>
      <c r="K454" s="154"/>
      <c r="L454" s="155"/>
      <c r="M454" s="26"/>
      <c r="N454" s="55"/>
      <c r="O454" s="160"/>
      <c r="P454" s="156"/>
      <c r="Q454" s="156"/>
      <c r="R454" s="18"/>
      <c r="S454" s="161"/>
      <c r="T454" s="159"/>
      <c r="U454" s="30"/>
    </row>
    <row r="455" spans="1:21" ht="22.5" customHeight="1" x14ac:dyDescent="0.2">
      <c r="A455" s="38"/>
      <c r="B455" s="16"/>
      <c r="C455" s="38"/>
      <c r="D455" s="17"/>
      <c r="E455" s="17"/>
      <c r="F455" s="16"/>
      <c r="G455" s="43"/>
      <c r="H455" s="152"/>
      <c r="I455" s="153"/>
      <c r="J455" s="55"/>
      <c r="K455" s="154"/>
      <c r="L455" s="155"/>
      <c r="M455" s="26"/>
      <c r="N455" s="55"/>
      <c r="O455" s="160"/>
      <c r="P455" s="156"/>
      <c r="Q455" s="156"/>
      <c r="R455" s="18"/>
      <c r="S455" s="161"/>
      <c r="T455" s="159"/>
      <c r="U455" s="30"/>
    </row>
    <row r="456" spans="1:21" ht="22.5" customHeight="1" x14ac:dyDescent="0.2">
      <c r="A456" s="38"/>
      <c r="B456" s="16"/>
      <c r="C456" s="38"/>
      <c r="D456" s="17"/>
      <c r="E456" s="17"/>
      <c r="F456" s="16"/>
      <c r="G456" s="43"/>
      <c r="H456" s="152"/>
      <c r="I456" s="153"/>
      <c r="J456" s="55"/>
      <c r="K456" s="154"/>
      <c r="L456" s="155"/>
      <c r="M456" s="26"/>
      <c r="N456" s="55"/>
      <c r="O456" s="160"/>
      <c r="P456" s="156"/>
      <c r="Q456" s="156"/>
      <c r="R456" s="18"/>
      <c r="S456" s="161"/>
      <c r="T456" s="159"/>
      <c r="U456" s="30"/>
    </row>
    <row r="457" spans="1:21" ht="22.5" customHeight="1" x14ac:dyDescent="0.2">
      <c r="A457" s="38"/>
      <c r="B457" s="16"/>
      <c r="C457" s="38"/>
      <c r="D457" s="17"/>
      <c r="E457" s="17"/>
      <c r="F457" s="16"/>
      <c r="G457" s="43"/>
      <c r="H457" s="152"/>
      <c r="I457" s="153"/>
      <c r="J457" s="55"/>
      <c r="K457" s="154"/>
      <c r="L457" s="155"/>
      <c r="M457" s="26"/>
      <c r="N457" s="55"/>
      <c r="O457" s="160"/>
      <c r="P457" s="156"/>
      <c r="Q457" s="156"/>
      <c r="R457" s="18"/>
      <c r="S457" s="161"/>
      <c r="T457" s="159"/>
      <c r="U457" s="30"/>
    </row>
    <row r="458" spans="1:21" ht="22.5" customHeight="1" x14ac:dyDescent="0.2">
      <c r="A458" s="38"/>
      <c r="B458" s="16"/>
      <c r="C458" s="38"/>
      <c r="D458" s="17"/>
      <c r="E458" s="17"/>
      <c r="F458" s="16"/>
      <c r="G458" s="43"/>
      <c r="H458" s="152"/>
      <c r="I458" s="153"/>
      <c r="J458" s="55"/>
      <c r="K458" s="154"/>
      <c r="L458" s="155"/>
      <c r="M458" s="26"/>
      <c r="N458" s="55"/>
      <c r="O458" s="160"/>
      <c r="P458" s="156"/>
      <c r="Q458" s="156"/>
      <c r="R458" s="18"/>
      <c r="S458" s="161"/>
      <c r="T458" s="159"/>
      <c r="U458" s="30"/>
    </row>
    <row r="459" spans="1:21" ht="22.5" customHeight="1" x14ac:dyDescent="0.2">
      <c r="A459" s="38"/>
      <c r="B459" s="16"/>
      <c r="C459" s="38"/>
      <c r="D459" s="17"/>
      <c r="E459" s="17"/>
      <c r="F459" s="16"/>
      <c r="G459" s="43"/>
      <c r="H459" s="152"/>
      <c r="I459" s="153"/>
      <c r="J459" s="55"/>
      <c r="K459" s="154"/>
      <c r="L459" s="155"/>
      <c r="M459" s="26"/>
      <c r="N459" s="55"/>
      <c r="O459" s="160"/>
      <c r="P459" s="156"/>
      <c r="Q459" s="156"/>
      <c r="R459" s="18"/>
      <c r="S459" s="161"/>
      <c r="T459" s="159"/>
      <c r="U459" s="30"/>
    </row>
    <row r="460" spans="1:21" ht="22.5" customHeight="1" x14ac:dyDescent="0.2">
      <c r="A460" s="38"/>
      <c r="B460" s="16"/>
      <c r="C460" s="38"/>
      <c r="D460" s="17"/>
      <c r="E460" s="17"/>
      <c r="F460" s="16"/>
      <c r="G460" s="43"/>
      <c r="H460" s="152"/>
      <c r="I460" s="153"/>
      <c r="J460" s="55"/>
      <c r="K460" s="154"/>
      <c r="L460" s="155"/>
      <c r="M460" s="26"/>
      <c r="N460" s="55"/>
      <c r="O460" s="160"/>
      <c r="P460" s="156"/>
      <c r="Q460" s="156"/>
      <c r="R460" s="18"/>
      <c r="S460" s="161"/>
      <c r="T460" s="159"/>
      <c r="U460" s="30"/>
    </row>
    <row r="461" spans="1:21" ht="22.5" customHeight="1" x14ac:dyDescent="0.2">
      <c r="A461" s="38"/>
      <c r="B461" s="16"/>
      <c r="C461" s="38"/>
      <c r="D461" s="17"/>
      <c r="E461" s="17"/>
      <c r="F461" s="16"/>
      <c r="G461" s="43"/>
      <c r="H461" s="152"/>
      <c r="I461" s="153"/>
      <c r="J461" s="55"/>
      <c r="K461" s="154"/>
      <c r="L461" s="155"/>
      <c r="M461" s="26"/>
      <c r="N461" s="55"/>
      <c r="O461" s="160"/>
      <c r="P461" s="156"/>
      <c r="Q461" s="156"/>
      <c r="R461" s="18"/>
      <c r="S461" s="161"/>
      <c r="T461" s="159"/>
      <c r="U461" s="30"/>
    </row>
    <row r="462" spans="1:21" ht="22.5" customHeight="1" x14ac:dyDescent="0.2">
      <c r="A462" s="38"/>
      <c r="B462" s="16"/>
      <c r="C462" s="38"/>
      <c r="D462" s="17"/>
      <c r="E462" s="17"/>
      <c r="F462" s="16"/>
      <c r="G462" s="43"/>
      <c r="H462" s="152"/>
      <c r="I462" s="153"/>
      <c r="J462" s="55"/>
      <c r="K462" s="154"/>
      <c r="L462" s="155"/>
      <c r="M462" s="26"/>
      <c r="N462" s="55"/>
      <c r="O462" s="160"/>
      <c r="P462" s="156"/>
      <c r="Q462" s="156"/>
      <c r="R462" s="18"/>
      <c r="S462" s="161"/>
      <c r="T462" s="159"/>
      <c r="U462" s="30"/>
    </row>
    <row r="463" spans="1:21" ht="22.5" customHeight="1" x14ac:dyDescent="0.2">
      <c r="A463" s="38"/>
      <c r="B463" s="16"/>
      <c r="C463" s="38"/>
      <c r="D463" s="17"/>
      <c r="E463" s="17"/>
      <c r="F463" s="16"/>
      <c r="G463" s="43"/>
      <c r="H463" s="152"/>
      <c r="I463" s="153"/>
      <c r="J463" s="55"/>
      <c r="K463" s="154"/>
      <c r="L463" s="155"/>
      <c r="M463" s="26"/>
      <c r="N463" s="55"/>
      <c r="O463" s="160"/>
      <c r="P463" s="156"/>
      <c r="Q463" s="156"/>
      <c r="R463" s="18"/>
      <c r="S463" s="161"/>
      <c r="T463" s="159"/>
      <c r="U463" s="30"/>
    </row>
    <row r="464" spans="1:21" ht="22.5" customHeight="1" x14ac:dyDescent="0.2">
      <c r="A464" s="38"/>
      <c r="B464" s="16"/>
      <c r="C464" s="38"/>
      <c r="D464" s="17"/>
      <c r="E464" s="17"/>
      <c r="F464" s="16"/>
      <c r="G464" s="43"/>
      <c r="H464" s="152"/>
      <c r="I464" s="153"/>
      <c r="J464" s="55"/>
      <c r="K464" s="154"/>
      <c r="L464" s="155"/>
      <c r="M464" s="26"/>
      <c r="N464" s="55"/>
      <c r="O464" s="160"/>
      <c r="P464" s="156"/>
      <c r="Q464" s="156"/>
      <c r="R464" s="18"/>
      <c r="S464" s="161"/>
      <c r="T464" s="159"/>
      <c r="U464" s="30"/>
    </row>
    <row r="465" spans="1:21" ht="22.5" customHeight="1" x14ac:dyDescent="0.2">
      <c r="A465" s="38"/>
      <c r="B465" s="16"/>
      <c r="C465" s="38"/>
      <c r="D465" s="17"/>
      <c r="E465" s="17"/>
      <c r="F465" s="16"/>
      <c r="G465" s="43"/>
      <c r="H465" s="152"/>
      <c r="I465" s="153"/>
      <c r="J465" s="55"/>
      <c r="K465" s="154"/>
      <c r="L465" s="155"/>
      <c r="M465" s="26"/>
      <c r="N465" s="55"/>
      <c r="O465" s="160"/>
      <c r="P465" s="156"/>
      <c r="Q465" s="156"/>
      <c r="R465" s="18"/>
      <c r="S465" s="161"/>
      <c r="T465" s="159"/>
      <c r="U465" s="30"/>
    </row>
    <row r="466" spans="1:21" ht="22.5" customHeight="1" x14ac:dyDescent="0.2">
      <c r="A466" s="38"/>
      <c r="B466" s="16"/>
      <c r="C466" s="38"/>
      <c r="D466" s="17"/>
      <c r="E466" s="17"/>
      <c r="F466" s="16"/>
      <c r="G466" s="43"/>
      <c r="H466" s="152"/>
      <c r="I466" s="153"/>
      <c r="J466" s="55"/>
      <c r="K466" s="154"/>
      <c r="L466" s="155"/>
      <c r="M466" s="26"/>
      <c r="N466" s="55"/>
      <c r="O466" s="160"/>
      <c r="P466" s="156"/>
      <c r="Q466" s="156"/>
      <c r="R466" s="18"/>
      <c r="S466" s="161"/>
      <c r="T466" s="159"/>
      <c r="U466" s="30"/>
    </row>
    <row r="467" spans="1:21" ht="22.5" customHeight="1" x14ac:dyDescent="0.2">
      <c r="A467" s="38"/>
      <c r="B467" s="16"/>
      <c r="C467" s="38"/>
      <c r="D467" s="17"/>
      <c r="E467" s="17"/>
      <c r="F467" s="16"/>
      <c r="G467" s="43"/>
      <c r="H467" s="152"/>
      <c r="I467" s="153"/>
      <c r="J467" s="55"/>
      <c r="K467" s="154"/>
      <c r="L467" s="155"/>
      <c r="M467" s="26"/>
      <c r="N467" s="55"/>
      <c r="O467" s="160"/>
      <c r="P467" s="156"/>
      <c r="Q467" s="156"/>
      <c r="R467" s="18"/>
      <c r="S467" s="161"/>
      <c r="T467" s="159"/>
      <c r="U467" s="30"/>
    </row>
    <row r="468" spans="1:21" ht="22.5" customHeight="1" x14ac:dyDescent="0.2">
      <c r="A468" s="38"/>
      <c r="B468" s="16"/>
      <c r="C468" s="38"/>
      <c r="D468" s="17"/>
      <c r="E468" s="17"/>
      <c r="F468" s="16"/>
      <c r="G468" s="43"/>
      <c r="H468" s="152"/>
      <c r="I468" s="153"/>
      <c r="J468" s="55"/>
      <c r="K468" s="154"/>
      <c r="L468" s="155"/>
      <c r="M468" s="26"/>
      <c r="N468" s="55"/>
      <c r="O468" s="160"/>
      <c r="P468" s="156"/>
      <c r="Q468" s="156"/>
      <c r="R468" s="18"/>
      <c r="S468" s="161"/>
      <c r="T468" s="159"/>
      <c r="U468" s="30"/>
    </row>
    <row r="469" spans="1:21" ht="22.5" customHeight="1" x14ac:dyDescent="0.2">
      <c r="A469" s="38"/>
      <c r="B469" s="16"/>
      <c r="C469" s="38"/>
      <c r="D469" s="17"/>
      <c r="E469" s="17"/>
      <c r="F469" s="16"/>
      <c r="G469" s="43"/>
      <c r="H469" s="152"/>
      <c r="I469" s="153"/>
      <c r="J469" s="55"/>
      <c r="K469" s="154"/>
      <c r="L469" s="155"/>
      <c r="M469" s="26"/>
      <c r="N469" s="55"/>
      <c r="O469" s="160"/>
      <c r="P469" s="156"/>
      <c r="Q469" s="156"/>
      <c r="R469" s="18"/>
      <c r="S469" s="161"/>
      <c r="T469" s="159"/>
      <c r="U469" s="30"/>
    </row>
    <row r="470" spans="1:21" ht="22.5" customHeight="1" x14ac:dyDescent="0.2">
      <c r="A470" s="38"/>
      <c r="B470" s="16"/>
      <c r="C470" s="38"/>
      <c r="D470" s="17"/>
      <c r="E470" s="17"/>
      <c r="F470" s="16"/>
      <c r="G470" s="43"/>
      <c r="H470" s="152"/>
      <c r="I470" s="153"/>
      <c r="J470" s="55"/>
      <c r="K470" s="154"/>
      <c r="L470" s="155"/>
      <c r="M470" s="26"/>
      <c r="N470" s="55"/>
      <c r="O470" s="160"/>
      <c r="P470" s="156"/>
      <c r="Q470" s="156"/>
      <c r="R470" s="18"/>
      <c r="S470" s="161"/>
      <c r="T470" s="159"/>
      <c r="U470" s="30"/>
    </row>
    <row r="471" spans="1:21" ht="22.5" customHeight="1" x14ac:dyDescent="0.2">
      <c r="A471" s="38"/>
      <c r="B471" s="16"/>
      <c r="C471" s="38"/>
      <c r="D471" s="17"/>
      <c r="E471" s="17"/>
      <c r="F471" s="16"/>
      <c r="G471" s="43"/>
      <c r="H471" s="152"/>
      <c r="I471" s="153"/>
      <c r="J471" s="55"/>
      <c r="K471" s="154"/>
      <c r="L471" s="155"/>
      <c r="M471" s="26"/>
      <c r="N471" s="55"/>
      <c r="O471" s="160"/>
      <c r="P471" s="156"/>
      <c r="Q471" s="156"/>
      <c r="R471" s="18"/>
      <c r="S471" s="161"/>
      <c r="T471" s="159"/>
      <c r="U471" s="30"/>
    </row>
    <row r="472" spans="1:21" ht="22.5" customHeight="1" x14ac:dyDescent="0.2">
      <c r="A472" s="38"/>
      <c r="B472" s="16"/>
      <c r="C472" s="38"/>
      <c r="D472" s="17"/>
      <c r="E472" s="17"/>
      <c r="F472" s="16"/>
      <c r="G472" s="43"/>
      <c r="H472" s="152"/>
      <c r="I472" s="153"/>
      <c r="J472" s="55"/>
      <c r="K472" s="154"/>
      <c r="L472" s="155"/>
      <c r="M472" s="26"/>
      <c r="N472" s="55"/>
      <c r="O472" s="160"/>
      <c r="P472" s="156"/>
      <c r="Q472" s="156"/>
      <c r="R472" s="18"/>
      <c r="S472" s="161"/>
      <c r="T472" s="159"/>
      <c r="U472" s="30"/>
    </row>
    <row r="473" spans="1:21" ht="22.5" customHeight="1" x14ac:dyDescent="0.2">
      <c r="A473" s="38"/>
      <c r="B473" s="16"/>
      <c r="C473" s="38"/>
      <c r="D473" s="17"/>
      <c r="E473" s="17"/>
      <c r="F473" s="16"/>
      <c r="G473" s="43"/>
      <c r="H473" s="152"/>
      <c r="I473" s="153"/>
      <c r="J473" s="55"/>
      <c r="K473" s="154"/>
      <c r="L473" s="155"/>
      <c r="M473" s="26"/>
      <c r="N473" s="55"/>
      <c r="O473" s="160"/>
      <c r="P473" s="156"/>
      <c r="Q473" s="156"/>
      <c r="R473" s="18"/>
      <c r="S473" s="161"/>
      <c r="T473" s="159"/>
      <c r="U473" s="30"/>
    </row>
    <row r="474" spans="1:21" ht="22.5" customHeight="1" x14ac:dyDescent="0.2">
      <c r="A474" s="38"/>
      <c r="B474" s="16"/>
      <c r="C474" s="38"/>
      <c r="D474" s="17"/>
      <c r="E474" s="17"/>
      <c r="F474" s="16"/>
      <c r="G474" s="43"/>
      <c r="H474" s="152"/>
      <c r="I474" s="153"/>
      <c r="J474" s="55"/>
      <c r="K474" s="154"/>
      <c r="L474" s="155"/>
      <c r="M474" s="26"/>
      <c r="N474" s="55"/>
      <c r="O474" s="160"/>
      <c r="P474" s="156"/>
      <c r="Q474" s="156"/>
      <c r="R474" s="18"/>
      <c r="S474" s="161"/>
      <c r="T474" s="159"/>
      <c r="U474" s="30"/>
    </row>
    <row r="475" spans="1:21" ht="22.5" customHeight="1" x14ac:dyDescent="0.2">
      <c r="A475" s="38"/>
      <c r="B475" s="16"/>
      <c r="C475" s="38"/>
      <c r="D475" s="17"/>
      <c r="E475" s="17"/>
      <c r="F475" s="16"/>
      <c r="G475" s="43"/>
      <c r="H475" s="152"/>
      <c r="I475" s="153"/>
      <c r="J475" s="55"/>
      <c r="K475" s="154"/>
      <c r="L475" s="155"/>
      <c r="M475" s="26"/>
      <c r="N475" s="55"/>
      <c r="O475" s="160"/>
      <c r="P475" s="156"/>
      <c r="Q475" s="156"/>
      <c r="R475" s="18"/>
      <c r="S475" s="161"/>
      <c r="T475" s="159"/>
      <c r="U475" s="30"/>
    </row>
    <row r="476" spans="1:21" ht="22.5" customHeight="1" x14ac:dyDescent="0.2">
      <c r="A476" s="38"/>
      <c r="B476" s="16"/>
      <c r="C476" s="38"/>
      <c r="D476" s="17"/>
      <c r="E476" s="17"/>
      <c r="F476" s="16"/>
      <c r="G476" s="43"/>
      <c r="H476" s="152"/>
      <c r="I476" s="153"/>
      <c r="J476" s="55"/>
      <c r="K476" s="154"/>
      <c r="L476" s="155"/>
      <c r="M476" s="26"/>
      <c r="N476" s="55"/>
      <c r="O476" s="160"/>
      <c r="P476" s="156"/>
      <c r="Q476" s="156"/>
      <c r="R476" s="18"/>
      <c r="S476" s="161"/>
      <c r="T476" s="159"/>
      <c r="U476" s="30"/>
    </row>
    <row r="477" spans="1:21" ht="22.5" customHeight="1" x14ac:dyDescent="0.2">
      <c r="A477" s="38"/>
      <c r="B477" s="16"/>
      <c r="C477" s="38"/>
      <c r="D477" s="17"/>
      <c r="E477" s="17"/>
      <c r="F477" s="16"/>
      <c r="G477" s="43"/>
      <c r="H477" s="152"/>
      <c r="I477" s="153"/>
      <c r="J477" s="55"/>
      <c r="K477" s="154"/>
      <c r="L477" s="155"/>
      <c r="M477" s="26"/>
      <c r="N477" s="55"/>
      <c r="O477" s="160"/>
      <c r="P477" s="156"/>
      <c r="Q477" s="156"/>
      <c r="R477" s="18"/>
      <c r="S477" s="161"/>
      <c r="T477" s="159"/>
      <c r="U477" s="30"/>
    </row>
    <row r="478" spans="1:21" ht="22.5" customHeight="1" x14ac:dyDescent="0.2">
      <c r="A478" s="38"/>
      <c r="B478" s="16"/>
      <c r="C478" s="38"/>
      <c r="D478" s="17"/>
      <c r="E478" s="17"/>
      <c r="F478" s="16"/>
      <c r="G478" s="43"/>
      <c r="H478" s="152"/>
      <c r="I478" s="153"/>
      <c r="J478" s="55"/>
      <c r="K478" s="154"/>
      <c r="L478" s="155"/>
      <c r="M478" s="26"/>
      <c r="N478" s="55"/>
      <c r="O478" s="160"/>
      <c r="P478" s="156"/>
      <c r="Q478" s="156"/>
      <c r="R478" s="18"/>
      <c r="S478" s="161"/>
      <c r="T478" s="159"/>
      <c r="U478" s="30"/>
    </row>
    <row r="479" spans="1:21" ht="22.5" customHeight="1" x14ac:dyDescent="0.2">
      <c r="A479" s="38"/>
      <c r="B479" s="16"/>
      <c r="C479" s="38"/>
      <c r="D479" s="17"/>
      <c r="E479" s="17"/>
      <c r="F479" s="16"/>
      <c r="G479" s="43"/>
      <c r="H479" s="152"/>
      <c r="I479" s="153"/>
      <c r="J479" s="55"/>
      <c r="K479" s="154"/>
      <c r="L479" s="155"/>
      <c r="M479" s="26"/>
      <c r="N479" s="55"/>
      <c r="O479" s="160"/>
      <c r="P479" s="156"/>
      <c r="Q479" s="156"/>
      <c r="R479" s="18"/>
      <c r="S479" s="161"/>
      <c r="T479" s="159"/>
      <c r="U479" s="30"/>
    </row>
    <row r="480" spans="1:21" ht="22.5" customHeight="1" x14ac:dyDescent="0.2">
      <c r="A480" s="38"/>
      <c r="B480" s="16"/>
      <c r="C480" s="38"/>
      <c r="D480" s="17"/>
      <c r="E480" s="17"/>
      <c r="F480" s="16"/>
      <c r="G480" s="43"/>
      <c r="H480" s="152"/>
      <c r="I480" s="153"/>
      <c r="J480" s="55"/>
      <c r="K480" s="154"/>
      <c r="L480" s="155"/>
      <c r="M480" s="26"/>
      <c r="N480" s="55"/>
      <c r="O480" s="160"/>
      <c r="P480" s="156"/>
      <c r="Q480" s="156"/>
      <c r="R480" s="18"/>
      <c r="S480" s="161"/>
      <c r="T480" s="159"/>
      <c r="U480" s="30"/>
    </row>
    <row r="481" spans="1:21" ht="22.5" customHeight="1" x14ac:dyDescent="0.2">
      <c r="A481" s="38"/>
      <c r="B481" s="16"/>
      <c r="C481" s="38"/>
      <c r="D481" s="17"/>
      <c r="E481" s="17"/>
      <c r="F481" s="16"/>
      <c r="G481" s="43"/>
      <c r="H481" s="152"/>
      <c r="I481" s="153"/>
      <c r="J481" s="55"/>
      <c r="K481" s="154"/>
      <c r="L481" s="155"/>
      <c r="M481" s="26"/>
      <c r="N481" s="55"/>
      <c r="O481" s="160"/>
      <c r="P481" s="156"/>
      <c r="Q481" s="156"/>
      <c r="R481" s="18"/>
      <c r="S481" s="161"/>
      <c r="T481" s="159"/>
      <c r="U481" s="30"/>
    </row>
    <row r="482" spans="1:21" ht="22.5" customHeight="1" x14ac:dyDescent="0.2">
      <c r="A482" s="38"/>
      <c r="B482" s="16"/>
      <c r="C482" s="38"/>
      <c r="D482" s="17"/>
      <c r="E482" s="17"/>
      <c r="F482" s="16"/>
      <c r="G482" s="43"/>
      <c r="H482" s="152"/>
      <c r="I482" s="153"/>
      <c r="J482" s="55"/>
      <c r="K482" s="154"/>
      <c r="L482" s="155"/>
      <c r="M482" s="26"/>
      <c r="N482" s="55"/>
      <c r="O482" s="160"/>
      <c r="P482" s="156"/>
      <c r="Q482" s="156"/>
      <c r="R482" s="18"/>
      <c r="S482" s="161"/>
      <c r="T482" s="159"/>
      <c r="U482" s="30"/>
    </row>
    <row r="483" spans="1:21" ht="22.5" customHeight="1" x14ac:dyDescent="0.2">
      <c r="A483" s="38"/>
      <c r="B483" s="16"/>
      <c r="C483" s="38"/>
      <c r="D483" s="17"/>
      <c r="E483" s="17"/>
      <c r="F483" s="16"/>
      <c r="G483" s="43"/>
      <c r="H483" s="152"/>
      <c r="I483" s="153"/>
      <c r="J483" s="55"/>
      <c r="K483" s="154"/>
      <c r="L483" s="155"/>
      <c r="M483" s="26"/>
      <c r="N483" s="55"/>
      <c r="O483" s="160"/>
      <c r="P483" s="156"/>
      <c r="Q483" s="156"/>
      <c r="R483" s="18"/>
      <c r="S483" s="161"/>
      <c r="T483" s="159"/>
      <c r="U483" s="30"/>
    </row>
    <row r="484" spans="1:21" ht="22.5" customHeight="1" x14ac:dyDescent="0.2">
      <c r="A484" s="38"/>
      <c r="B484" s="16"/>
      <c r="C484" s="38"/>
      <c r="D484" s="17"/>
      <c r="E484" s="17"/>
      <c r="F484" s="16"/>
      <c r="G484" s="43"/>
      <c r="H484" s="152"/>
      <c r="I484" s="153"/>
      <c r="J484" s="55"/>
      <c r="K484" s="154"/>
      <c r="L484" s="155"/>
      <c r="M484" s="26"/>
      <c r="N484" s="55"/>
      <c r="O484" s="160"/>
      <c r="P484" s="156"/>
      <c r="Q484" s="156"/>
      <c r="R484" s="18"/>
      <c r="S484" s="161"/>
      <c r="T484" s="159"/>
      <c r="U484" s="30"/>
    </row>
    <row r="485" spans="1:21" ht="22.5" customHeight="1" x14ac:dyDescent="0.2">
      <c r="A485" s="38"/>
      <c r="B485" s="16"/>
      <c r="C485" s="38"/>
      <c r="D485" s="17"/>
      <c r="E485" s="17"/>
      <c r="F485" s="16"/>
      <c r="G485" s="43"/>
      <c r="H485" s="152"/>
      <c r="I485" s="153"/>
      <c r="J485" s="55"/>
      <c r="K485" s="154"/>
      <c r="L485" s="155"/>
      <c r="M485" s="26"/>
      <c r="N485" s="55"/>
      <c r="O485" s="160"/>
      <c r="P485" s="156"/>
      <c r="Q485" s="156"/>
      <c r="R485" s="18"/>
      <c r="S485" s="161"/>
      <c r="T485" s="159"/>
      <c r="U485" s="30"/>
    </row>
    <row r="486" spans="1:21" ht="22.5" customHeight="1" x14ac:dyDescent="0.2">
      <c r="A486" s="38"/>
      <c r="B486" s="16"/>
      <c r="C486" s="38"/>
      <c r="D486" s="17"/>
      <c r="E486" s="17"/>
      <c r="F486" s="16"/>
      <c r="G486" s="43"/>
      <c r="H486" s="152"/>
      <c r="I486" s="153"/>
      <c r="J486" s="55"/>
      <c r="K486" s="154"/>
      <c r="L486" s="155"/>
      <c r="M486" s="26"/>
      <c r="N486" s="55"/>
      <c r="O486" s="160"/>
      <c r="P486" s="156"/>
      <c r="Q486" s="156"/>
      <c r="R486" s="18"/>
      <c r="S486" s="161"/>
      <c r="T486" s="159"/>
      <c r="U486" s="30"/>
    </row>
    <row r="487" spans="1:21" ht="22.5" customHeight="1" x14ac:dyDescent="0.2">
      <c r="A487" s="38"/>
      <c r="B487" s="16"/>
      <c r="C487" s="38"/>
      <c r="D487" s="17"/>
      <c r="E487" s="17"/>
      <c r="F487" s="16"/>
      <c r="G487" s="43"/>
      <c r="H487" s="152"/>
      <c r="I487" s="153"/>
      <c r="J487" s="55"/>
      <c r="K487" s="154"/>
      <c r="L487" s="155"/>
      <c r="M487" s="26"/>
      <c r="N487" s="55"/>
      <c r="O487" s="160"/>
      <c r="P487" s="156"/>
      <c r="Q487" s="156"/>
      <c r="R487" s="18"/>
      <c r="S487" s="161"/>
      <c r="T487" s="159"/>
      <c r="U487" s="30"/>
    </row>
    <row r="488" spans="1:21" ht="22.5" customHeight="1" x14ac:dyDescent="0.2">
      <c r="A488" s="38"/>
      <c r="B488" s="16"/>
      <c r="C488" s="38"/>
      <c r="D488" s="17"/>
      <c r="E488" s="17"/>
      <c r="F488" s="16"/>
      <c r="G488" s="43"/>
      <c r="H488" s="152"/>
      <c r="I488" s="153"/>
      <c r="J488" s="55"/>
      <c r="K488" s="154"/>
      <c r="L488" s="155"/>
      <c r="M488" s="26"/>
      <c r="N488" s="55"/>
      <c r="O488" s="160"/>
      <c r="P488" s="156"/>
      <c r="Q488" s="156"/>
      <c r="R488" s="18"/>
      <c r="S488" s="161"/>
      <c r="T488" s="159"/>
      <c r="U488" s="30"/>
    </row>
    <row r="489" spans="1:21" ht="22.5" customHeight="1" x14ac:dyDescent="0.2">
      <c r="A489" s="38"/>
      <c r="B489" s="16"/>
      <c r="C489" s="38"/>
      <c r="D489" s="17"/>
      <c r="E489" s="17"/>
      <c r="F489" s="16"/>
      <c r="G489" s="43"/>
      <c r="H489" s="152"/>
      <c r="I489" s="153"/>
      <c r="J489" s="55"/>
      <c r="K489" s="154"/>
      <c r="L489" s="155"/>
      <c r="M489" s="26"/>
      <c r="N489" s="55"/>
      <c r="O489" s="160"/>
      <c r="P489" s="156"/>
      <c r="Q489" s="156"/>
      <c r="R489" s="18"/>
      <c r="S489" s="161"/>
      <c r="T489" s="159"/>
      <c r="U489" s="30"/>
    </row>
    <row r="490" spans="1:21" ht="22.5" customHeight="1" x14ac:dyDescent="0.2">
      <c r="A490" s="38"/>
      <c r="B490" s="16"/>
      <c r="C490" s="38"/>
      <c r="D490" s="17"/>
      <c r="E490" s="17"/>
      <c r="F490" s="16"/>
      <c r="G490" s="43"/>
      <c r="H490" s="152"/>
      <c r="I490" s="153"/>
      <c r="J490" s="55"/>
      <c r="K490" s="154"/>
      <c r="L490" s="155"/>
      <c r="M490" s="26"/>
      <c r="N490" s="55"/>
      <c r="O490" s="160"/>
      <c r="P490" s="156"/>
      <c r="Q490" s="156"/>
      <c r="R490" s="18"/>
      <c r="S490" s="161"/>
      <c r="T490" s="159"/>
      <c r="U490" s="30"/>
    </row>
    <row r="491" spans="1:21" ht="22.5" customHeight="1" x14ac:dyDescent="0.2">
      <c r="A491" s="38"/>
      <c r="B491" s="16"/>
      <c r="C491" s="38"/>
      <c r="D491" s="17"/>
      <c r="E491" s="17"/>
      <c r="F491" s="16"/>
      <c r="G491" s="43"/>
      <c r="H491" s="152"/>
      <c r="I491" s="153"/>
      <c r="J491" s="55"/>
      <c r="K491" s="154"/>
      <c r="L491" s="155"/>
      <c r="M491" s="26"/>
      <c r="N491" s="55"/>
      <c r="O491" s="160"/>
      <c r="P491" s="156"/>
      <c r="Q491" s="156"/>
      <c r="R491" s="18"/>
      <c r="S491" s="161"/>
      <c r="T491" s="159"/>
      <c r="U491" s="30"/>
    </row>
    <row r="492" spans="1:21" ht="22.5" customHeight="1" x14ac:dyDescent="0.2">
      <c r="A492" s="38"/>
      <c r="B492" s="16"/>
      <c r="C492" s="38"/>
      <c r="D492" s="17"/>
      <c r="E492" s="17"/>
      <c r="F492" s="16"/>
      <c r="G492" s="43"/>
      <c r="H492" s="152"/>
      <c r="I492" s="153"/>
      <c r="J492" s="55"/>
      <c r="K492" s="154"/>
      <c r="L492" s="155"/>
      <c r="M492" s="26"/>
      <c r="N492" s="55"/>
      <c r="O492" s="160"/>
      <c r="P492" s="156"/>
      <c r="Q492" s="156"/>
      <c r="R492" s="18"/>
      <c r="S492" s="161"/>
      <c r="T492" s="159"/>
      <c r="U492" s="30"/>
    </row>
    <row r="493" spans="1:21" ht="22.5" customHeight="1" x14ac:dyDescent="0.2">
      <c r="A493" s="38"/>
      <c r="B493" s="16"/>
      <c r="C493" s="38"/>
      <c r="D493" s="17"/>
      <c r="E493" s="17"/>
      <c r="F493" s="16"/>
      <c r="G493" s="43"/>
      <c r="H493" s="152"/>
      <c r="I493" s="153"/>
      <c r="J493" s="55"/>
      <c r="K493" s="154"/>
      <c r="L493" s="155"/>
      <c r="M493" s="26"/>
      <c r="N493" s="55"/>
      <c r="O493" s="160"/>
      <c r="P493" s="156"/>
      <c r="Q493" s="156"/>
      <c r="R493" s="18"/>
      <c r="S493" s="161"/>
      <c r="T493" s="159"/>
      <c r="U493" s="30"/>
    </row>
    <row r="494" spans="1:21" ht="22.5" customHeight="1" x14ac:dyDescent="0.2">
      <c r="A494" s="38"/>
      <c r="B494" s="16"/>
      <c r="C494" s="38"/>
      <c r="D494" s="17"/>
      <c r="E494" s="17"/>
      <c r="F494" s="16"/>
      <c r="G494" s="43"/>
      <c r="H494" s="152"/>
      <c r="I494" s="153"/>
      <c r="J494" s="55"/>
      <c r="K494" s="154"/>
      <c r="L494" s="155"/>
      <c r="M494" s="26"/>
      <c r="N494" s="55"/>
      <c r="O494" s="160"/>
      <c r="P494" s="156"/>
      <c r="Q494" s="156"/>
      <c r="R494" s="18"/>
      <c r="S494" s="161"/>
      <c r="T494" s="159"/>
      <c r="U494" s="30"/>
    </row>
    <row r="495" spans="1:21" ht="22.5" customHeight="1" x14ac:dyDescent="0.2">
      <c r="A495" s="38"/>
      <c r="B495" s="16"/>
      <c r="C495" s="38"/>
      <c r="D495" s="17"/>
      <c r="E495" s="17"/>
      <c r="F495" s="16"/>
      <c r="G495" s="43"/>
      <c r="H495" s="152"/>
      <c r="I495" s="153"/>
      <c r="J495" s="55"/>
      <c r="K495" s="154"/>
      <c r="L495" s="155"/>
      <c r="M495" s="26"/>
      <c r="N495" s="55"/>
      <c r="O495" s="160"/>
      <c r="P495" s="156"/>
      <c r="Q495" s="156"/>
      <c r="R495" s="18"/>
      <c r="S495" s="161"/>
      <c r="T495" s="159"/>
      <c r="U495" s="30"/>
    </row>
    <row r="496" spans="1:21" ht="22.5" customHeight="1" x14ac:dyDescent="0.2">
      <c r="A496" s="38"/>
      <c r="B496" s="16"/>
      <c r="C496" s="38"/>
      <c r="D496" s="17"/>
      <c r="E496" s="17"/>
      <c r="F496" s="16"/>
      <c r="G496" s="43"/>
      <c r="H496" s="152"/>
      <c r="I496" s="153"/>
      <c r="J496" s="55"/>
      <c r="K496" s="154"/>
      <c r="L496" s="155"/>
      <c r="M496" s="26"/>
      <c r="N496" s="55"/>
      <c r="O496" s="160"/>
      <c r="P496" s="156"/>
      <c r="Q496" s="156"/>
      <c r="R496" s="18"/>
      <c r="S496" s="161"/>
      <c r="T496" s="159"/>
      <c r="U496" s="30"/>
    </row>
    <row r="497" spans="1:21" ht="22.5" customHeight="1" x14ac:dyDescent="0.2">
      <c r="A497" s="38"/>
      <c r="B497" s="16"/>
      <c r="C497" s="38"/>
      <c r="D497" s="17"/>
      <c r="E497" s="17"/>
      <c r="F497" s="16"/>
      <c r="G497" s="43"/>
      <c r="H497" s="152"/>
      <c r="I497" s="153"/>
      <c r="J497" s="55"/>
      <c r="K497" s="154"/>
      <c r="L497" s="155"/>
      <c r="M497" s="26"/>
      <c r="N497" s="55"/>
      <c r="O497" s="160"/>
      <c r="P497" s="156"/>
      <c r="Q497" s="156"/>
      <c r="R497" s="18"/>
      <c r="S497" s="161"/>
      <c r="T497" s="159"/>
      <c r="U497" s="30"/>
    </row>
    <row r="498" spans="1:21" ht="22.5" customHeight="1" x14ac:dyDescent="0.2">
      <c r="A498" s="38"/>
      <c r="B498" s="16"/>
      <c r="C498" s="38"/>
      <c r="D498" s="17"/>
      <c r="E498" s="17"/>
      <c r="F498" s="16"/>
      <c r="G498" s="43"/>
      <c r="H498" s="152"/>
      <c r="I498" s="153"/>
      <c r="J498" s="55"/>
      <c r="K498" s="154"/>
      <c r="L498" s="155"/>
      <c r="M498" s="26"/>
      <c r="N498" s="55"/>
      <c r="O498" s="160"/>
      <c r="P498" s="156"/>
      <c r="Q498" s="156"/>
      <c r="R498" s="18"/>
      <c r="S498" s="161"/>
      <c r="T498" s="159"/>
      <c r="U498" s="30"/>
    </row>
    <row r="499" spans="1:21" ht="22.5" customHeight="1" x14ac:dyDescent="0.2">
      <c r="A499" s="38"/>
      <c r="B499" s="16"/>
      <c r="C499" s="38"/>
      <c r="D499" s="17"/>
      <c r="E499" s="17"/>
      <c r="F499" s="16"/>
      <c r="G499" s="43"/>
      <c r="H499" s="152"/>
      <c r="I499" s="153"/>
      <c r="J499" s="55"/>
      <c r="K499" s="154"/>
      <c r="L499" s="155"/>
      <c r="M499" s="26"/>
      <c r="N499" s="55"/>
      <c r="O499" s="160"/>
      <c r="P499" s="156"/>
      <c r="Q499" s="156"/>
      <c r="R499" s="18"/>
      <c r="S499" s="161"/>
      <c r="T499" s="159"/>
      <c r="U499" s="30"/>
    </row>
    <row r="500" spans="1:21" ht="22.5" customHeight="1" x14ac:dyDescent="0.2">
      <c r="A500" s="38"/>
      <c r="B500" s="16"/>
      <c r="C500" s="38"/>
      <c r="D500" s="17"/>
      <c r="E500" s="17"/>
      <c r="F500" s="16"/>
      <c r="G500" s="43"/>
      <c r="H500" s="152"/>
      <c r="I500" s="153"/>
      <c r="J500" s="55"/>
      <c r="K500" s="154"/>
      <c r="L500" s="155"/>
      <c r="M500" s="26"/>
      <c r="N500" s="55"/>
      <c r="O500" s="160"/>
      <c r="P500" s="156"/>
      <c r="Q500" s="156"/>
      <c r="R500" s="18"/>
      <c r="S500" s="161"/>
      <c r="T500" s="159"/>
      <c r="U500" s="30"/>
    </row>
    <row r="501" spans="1:21" ht="22.5" customHeight="1" x14ac:dyDescent="0.2">
      <c r="A501" s="38"/>
      <c r="B501" s="16"/>
      <c r="C501" s="38"/>
      <c r="D501" s="17"/>
      <c r="E501" s="17"/>
      <c r="F501" s="16"/>
      <c r="G501" s="43"/>
      <c r="H501" s="152"/>
      <c r="I501" s="153"/>
      <c r="J501" s="55"/>
      <c r="K501" s="154"/>
      <c r="L501" s="155"/>
      <c r="M501" s="26"/>
      <c r="N501" s="55"/>
      <c r="O501" s="160"/>
      <c r="P501" s="156"/>
      <c r="Q501" s="156"/>
      <c r="R501" s="18"/>
      <c r="S501" s="161"/>
      <c r="T501" s="159"/>
      <c r="U501" s="30"/>
    </row>
    <row r="502" spans="1:21" ht="22.5" customHeight="1" x14ac:dyDescent="0.2">
      <c r="A502" s="38"/>
      <c r="B502" s="16"/>
      <c r="C502" s="38"/>
      <c r="D502" s="17"/>
      <c r="E502" s="17"/>
      <c r="F502" s="16"/>
      <c r="G502" s="43"/>
      <c r="H502" s="152"/>
      <c r="I502" s="153"/>
      <c r="J502" s="55"/>
      <c r="K502" s="154"/>
      <c r="L502" s="155"/>
      <c r="M502" s="26"/>
      <c r="N502" s="55"/>
      <c r="O502" s="160"/>
      <c r="P502" s="156"/>
      <c r="Q502" s="156"/>
      <c r="R502" s="18"/>
      <c r="S502" s="161"/>
      <c r="T502" s="159"/>
      <c r="U502" s="30"/>
    </row>
    <row r="503" spans="1:21" ht="22.5" customHeight="1" x14ac:dyDescent="0.2">
      <c r="A503" s="38"/>
      <c r="B503" s="16"/>
      <c r="C503" s="38"/>
      <c r="D503" s="17"/>
      <c r="E503" s="17"/>
      <c r="F503" s="16"/>
      <c r="G503" s="43"/>
      <c r="H503" s="152"/>
      <c r="I503" s="153"/>
      <c r="J503" s="55"/>
      <c r="K503" s="154"/>
      <c r="L503" s="155"/>
      <c r="M503" s="26"/>
      <c r="N503" s="55"/>
      <c r="O503" s="160"/>
      <c r="P503" s="156"/>
      <c r="Q503" s="156"/>
      <c r="R503" s="18"/>
      <c r="S503" s="161"/>
      <c r="T503" s="159"/>
      <c r="U503" s="30"/>
    </row>
    <row r="504" spans="1:21" ht="22.5" customHeight="1" x14ac:dyDescent="0.2">
      <c r="A504" s="38"/>
      <c r="B504" s="16"/>
      <c r="C504" s="38"/>
      <c r="D504" s="17"/>
      <c r="E504" s="17"/>
      <c r="F504" s="16"/>
      <c r="G504" s="43"/>
      <c r="H504" s="152"/>
      <c r="I504" s="153"/>
      <c r="J504" s="55"/>
      <c r="K504" s="154"/>
      <c r="L504" s="155"/>
      <c r="M504" s="26"/>
      <c r="N504" s="55"/>
      <c r="O504" s="160"/>
      <c r="P504" s="156"/>
      <c r="Q504" s="156"/>
      <c r="R504" s="18"/>
      <c r="S504" s="161"/>
      <c r="T504" s="159"/>
      <c r="U504" s="30"/>
    </row>
    <row r="505" spans="1:21" ht="22.5" customHeight="1" x14ac:dyDescent="0.2">
      <c r="A505" s="38"/>
      <c r="B505" s="16"/>
      <c r="C505" s="38"/>
      <c r="D505" s="17"/>
      <c r="E505" s="17"/>
      <c r="F505" s="16"/>
      <c r="G505" s="43"/>
      <c r="H505" s="152"/>
      <c r="I505" s="153"/>
      <c r="J505" s="55"/>
      <c r="K505" s="154"/>
      <c r="L505" s="155"/>
      <c r="M505" s="26"/>
      <c r="N505" s="55"/>
      <c r="O505" s="160"/>
      <c r="P505" s="156"/>
      <c r="Q505" s="156"/>
      <c r="R505" s="18"/>
      <c r="S505" s="161"/>
      <c r="T505" s="159"/>
      <c r="U505" s="30"/>
    </row>
    <row r="506" spans="1:21" ht="22.5" customHeight="1" x14ac:dyDescent="0.2">
      <c r="A506" s="38"/>
      <c r="B506" s="16"/>
      <c r="C506" s="38"/>
      <c r="D506" s="17"/>
      <c r="E506" s="17"/>
      <c r="F506" s="16"/>
      <c r="G506" s="43"/>
      <c r="H506" s="152"/>
      <c r="I506" s="153"/>
      <c r="J506" s="55"/>
      <c r="K506" s="154"/>
      <c r="L506" s="155"/>
      <c r="M506" s="26"/>
      <c r="N506" s="55"/>
      <c r="O506" s="160"/>
      <c r="P506" s="156"/>
      <c r="Q506" s="156"/>
      <c r="R506" s="18"/>
      <c r="S506" s="161"/>
      <c r="T506" s="159"/>
      <c r="U506" s="30"/>
    </row>
    <row r="507" spans="1:21" ht="22.5" customHeight="1" x14ac:dyDescent="0.2">
      <c r="A507" s="38"/>
      <c r="B507" s="16"/>
      <c r="C507" s="38"/>
      <c r="D507" s="17"/>
      <c r="E507" s="17"/>
      <c r="F507" s="16"/>
      <c r="G507" s="43"/>
      <c r="H507" s="152"/>
      <c r="I507" s="153"/>
      <c r="J507" s="55"/>
      <c r="K507" s="154"/>
      <c r="L507" s="155"/>
      <c r="M507" s="26"/>
      <c r="N507" s="55"/>
      <c r="O507" s="160"/>
      <c r="P507" s="156"/>
      <c r="Q507" s="156"/>
      <c r="R507" s="18"/>
      <c r="S507" s="161"/>
      <c r="T507" s="159"/>
      <c r="U507" s="30"/>
    </row>
    <row r="508" spans="1:21" ht="22.5" customHeight="1" x14ac:dyDescent="0.2">
      <c r="A508" s="38"/>
      <c r="B508" s="16"/>
      <c r="C508" s="38"/>
      <c r="D508" s="17"/>
      <c r="E508" s="17"/>
      <c r="F508" s="16"/>
      <c r="G508" s="43"/>
      <c r="H508" s="152"/>
      <c r="I508" s="153"/>
      <c r="J508" s="55"/>
      <c r="K508" s="154"/>
      <c r="L508" s="155"/>
      <c r="M508" s="26"/>
      <c r="N508" s="55"/>
      <c r="O508" s="160"/>
      <c r="P508" s="156"/>
      <c r="Q508" s="156"/>
      <c r="R508" s="18"/>
      <c r="S508" s="161"/>
      <c r="T508" s="159"/>
      <c r="U508" s="30"/>
    </row>
    <row r="509" spans="1:21" ht="22.5" customHeight="1" x14ac:dyDescent="0.2">
      <c r="A509" s="38"/>
      <c r="B509" s="16"/>
      <c r="C509" s="38"/>
      <c r="D509" s="17"/>
      <c r="E509" s="17"/>
      <c r="F509" s="16"/>
      <c r="G509" s="43"/>
      <c r="H509" s="152"/>
      <c r="I509" s="153"/>
      <c r="J509" s="55"/>
      <c r="K509" s="154"/>
      <c r="L509" s="155"/>
      <c r="M509" s="26"/>
      <c r="N509" s="55"/>
      <c r="O509" s="160"/>
      <c r="P509" s="156"/>
      <c r="Q509" s="156"/>
      <c r="R509" s="18"/>
      <c r="S509" s="161"/>
      <c r="T509" s="159"/>
      <c r="U509" s="30"/>
    </row>
    <row r="510" spans="1:21" ht="22.5" customHeight="1" x14ac:dyDescent="0.2">
      <c r="A510" s="38"/>
      <c r="B510" s="16"/>
      <c r="C510" s="38"/>
      <c r="D510" s="17"/>
      <c r="E510" s="17"/>
      <c r="F510" s="16"/>
      <c r="G510" s="43"/>
      <c r="H510" s="152"/>
      <c r="I510" s="153"/>
      <c r="J510" s="55"/>
      <c r="K510" s="154"/>
      <c r="L510" s="155"/>
      <c r="M510" s="26"/>
      <c r="N510" s="55"/>
      <c r="O510" s="160"/>
      <c r="P510" s="156"/>
      <c r="Q510" s="156"/>
      <c r="R510" s="18"/>
      <c r="S510" s="161"/>
      <c r="T510" s="159"/>
      <c r="U510" s="30"/>
    </row>
    <row r="511" spans="1:21" ht="22.5" customHeight="1" x14ac:dyDescent="0.2">
      <c r="A511" s="38"/>
      <c r="B511" s="16"/>
      <c r="C511" s="38"/>
      <c r="D511" s="17"/>
      <c r="E511" s="17"/>
      <c r="F511" s="16"/>
      <c r="G511" s="43"/>
      <c r="H511" s="152"/>
      <c r="I511" s="153"/>
      <c r="J511" s="55"/>
      <c r="K511" s="154"/>
      <c r="L511" s="155"/>
      <c r="M511" s="26"/>
      <c r="N511" s="55"/>
      <c r="O511" s="160"/>
      <c r="P511" s="156"/>
      <c r="Q511" s="156"/>
      <c r="R511" s="18"/>
      <c r="S511" s="161"/>
      <c r="T511" s="159"/>
      <c r="U511" s="30"/>
    </row>
    <row r="512" spans="1:21" ht="22.5" customHeight="1" x14ac:dyDescent="0.2">
      <c r="A512" s="38"/>
      <c r="B512" s="16"/>
      <c r="C512" s="38"/>
      <c r="D512" s="17"/>
      <c r="E512" s="17"/>
      <c r="F512" s="16"/>
      <c r="G512" s="43"/>
      <c r="H512" s="152"/>
      <c r="I512" s="153"/>
      <c r="J512" s="55"/>
      <c r="K512" s="154"/>
      <c r="L512" s="155"/>
      <c r="M512" s="26"/>
      <c r="N512" s="55"/>
      <c r="O512" s="160"/>
      <c r="P512" s="156"/>
      <c r="Q512" s="156"/>
      <c r="R512" s="18"/>
      <c r="S512" s="161"/>
      <c r="T512" s="159"/>
      <c r="U512" s="30"/>
    </row>
    <row r="513" spans="1:21" ht="22.5" customHeight="1" x14ac:dyDescent="0.2">
      <c r="A513" s="38"/>
      <c r="B513" s="16"/>
      <c r="C513" s="38"/>
      <c r="D513" s="17"/>
      <c r="E513" s="17"/>
      <c r="F513" s="16"/>
      <c r="G513" s="43"/>
      <c r="H513" s="152"/>
      <c r="I513" s="153"/>
      <c r="J513" s="55"/>
      <c r="K513" s="154"/>
      <c r="L513" s="155"/>
      <c r="M513" s="26"/>
      <c r="N513" s="55"/>
      <c r="O513" s="160"/>
      <c r="P513" s="156"/>
      <c r="Q513" s="156"/>
      <c r="R513" s="18"/>
      <c r="S513" s="161"/>
      <c r="T513" s="159"/>
      <c r="U513" s="30"/>
    </row>
    <row r="514" spans="1:21" ht="22.5" customHeight="1" x14ac:dyDescent="0.2">
      <c r="A514" s="38"/>
      <c r="B514" s="16"/>
      <c r="C514" s="38"/>
      <c r="D514" s="17"/>
      <c r="E514" s="17"/>
      <c r="F514" s="16"/>
      <c r="G514" s="43"/>
      <c r="H514" s="152"/>
      <c r="I514" s="153"/>
      <c r="J514" s="55"/>
      <c r="K514" s="154"/>
      <c r="L514" s="155"/>
      <c r="M514" s="26"/>
      <c r="N514" s="55"/>
      <c r="O514" s="160"/>
      <c r="P514" s="156"/>
      <c r="Q514" s="156"/>
      <c r="R514" s="18"/>
      <c r="S514" s="161"/>
      <c r="T514" s="159"/>
      <c r="U514" s="30"/>
    </row>
    <row r="515" spans="1:21" ht="22.5" customHeight="1" x14ac:dyDescent="0.2">
      <c r="A515" s="38"/>
      <c r="B515" s="16"/>
      <c r="C515" s="38"/>
      <c r="D515" s="17"/>
      <c r="E515" s="17"/>
      <c r="F515" s="16"/>
      <c r="G515" s="43"/>
      <c r="H515" s="152"/>
      <c r="I515" s="153"/>
      <c r="J515" s="55"/>
      <c r="K515" s="154"/>
      <c r="L515" s="155"/>
      <c r="M515" s="26"/>
      <c r="N515" s="55"/>
      <c r="O515" s="160"/>
      <c r="P515" s="156"/>
      <c r="Q515" s="156"/>
      <c r="R515" s="18"/>
      <c r="S515" s="161"/>
      <c r="T515" s="159"/>
      <c r="U515" s="30"/>
    </row>
    <row r="516" spans="1:21" ht="22.5" customHeight="1" x14ac:dyDescent="0.2">
      <c r="A516" s="38"/>
      <c r="B516" s="16"/>
      <c r="C516" s="38"/>
      <c r="D516" s="17"/>
      <c r="E516" s="17"/>
      <c r="F516" s="16"/>
      <c r="G516" s="43"/>
      <c r="H516" s="152"/>
      <c r="I516" s="153"/>
      <c r="J516" s="55"/>
      <c r="K516" s="154"/>
      <c r="L516" s="155"/>
      <c r="M516" s="26"/>
      <c r="N516" s="55"/>
      <c r="O516" s="160"/>
      <c r="P516" s="156"/>
      <c r="Q516" s="156"/>
      <c r="R516" s="18"/>
      <c r="S516" s="161"/>
      <c r="T516" s="159"/>
      <c r="U516" s="30"/>
    </row>
    <row r="517" spans="1:21" ht="22.5" customHeight="1" x14ac:dyDescent="0.2">
      <c r="A517" s="38"/>
      <c r="B517" s="16"/>
      <c r="C517" s="38"/>
      <c r="D517" s="17"/>
      <c r="E517" s="17"/>
      <c r="F517" s="16"/>
      <c r="G517" s="43"/>
      <c r="H517" s="152"/>
      <c r="I517" s="153"/>
      <c r="J517" s="55"/>
      <c r="K517" s="154"/>
      <c r="L517" s="155"/>
      <c r="M517" s="26"/>
      <c r="N517" s="55"/>
      <c r="O517" s="160"/>
      <c r="P517" s="156"/>
      <c r="Q517" s="156"/>
      <c r="R517" s="18"/>
      <c r="S517" s="161"/>
      <c r="T517" s="159"/>
      <c r="U517" s="30"/>
    </row>
    <row r="518" spans="1:21" ht="22.5" customHeight="1" x14ac:dyDescent="0.2">
      <c r="A518" s="38"/>
      <c r="B518" s="16"/>
      <c r="C518" s="38"/>
      <c r="D518" s="17"/>
      <c r="E518" s="17"/>
      <c r="F518" s="16"/>
      <c r="G518" s="43"/>
      <c r="H518" s="152"/>
      <c r="I518" s="153"/>
      <c r="J518" s="55"/>
      <c r="K518" s="154"/>
      <c r="L518" s="155"/>
      <c r="M518" s="26"/>
      <c r="N518" s="55"/>
      <c r="O518" s="160"/>
      <c r="P518" s="156"/>
      <c r="Q518" s="156"/>
      <c r="R518" s="18"/>
      <c r="S518" s="161"/>
      <c r="T518" s="159"/>
      <c r="U518" s="30"/>
    </row>
    <row r="519" spans="1:21" ht="22.5" customHeight="1" x14ac:dyDescent="0.2">
      <c r="A519" s="38"/>
      <c r="B519" s="16"/>
      <c r="C519" s="38"/>
      <c r="D519" s="17"/>
      <c r="E519" s="17"/>
      <c r="F519" s="16"/>
      <c r="G519" s="43"/>
      <c r="H519" s="152"/>
      <c r="I519" s="153"/>
      <c r="J519" s="55"/>
      <c r="K519" s="154"/>
      <c r="L519" s="155"/>
      <c r="M519" s="26"/>
      <c r="N519" s="55"/>
      <c r="O519" s="160"/>
      <c r="P519" s="156"/>
      <c r="Q519" s="156"/>
      <c r="R519" s="18"/>
      <c r="S519" s="161"/>
      <c r="T519" s="159"/>
      <c r="U519" s="30"/>
    </row>
    <row r="520" spans="1:21" ht="22.5" customHeight="1" x14ac:dyDescent="0.2">
      <c r="A520" s="38"/>
      <c r="B520" s="16"/>
      <c r="C520" s="38"/>
      <c r="D520" s="17"/>
      <c r="E520" s="17"/>
      <c r="F520" s="16"/>
      <c r="G520" s="43"/>
      <c r="H520" s="152"/>
      <c r="I520" s="153"/>
      <c r="J520" s="55"/>
      <c r="K520" s="154"/>
      <c r="L520" s="155"/>
      <c r="M520" s="26"/>
      <c r="N520" s="55"/>
      <c r="O520" s="160"/>
      <c r="P520" s="156"/>
      <c r="Q520" s="156"/>
      <c r="R520" s="18"/>
      <c r="S520" s="161"/>
      <c r="T520" s="159"/>
      <c r="U520" s="30"/>
    </row>
    <row r="521" spans="1:21" ht="22.5" customHeight="1" x14ac:dyDescent="0.2">
      <c r="A521" s="38"/>
      <c r="B521" s="16"/>
      <c r="C521" s="38"/>
      <c r="D521" s="17"/>
      <c r="E521" s="17"/>
      <c r="F521" s="16"/>
      <c r="G521" s="43"/>
      <c r="H521" s="152"/>
      <c r="I521" s="153"/>
      <c r="J521" s="55"/>
      <c r="K521" s="154"/>
      <c r="L521" s="155"/>
      <c r="M521" s="26"/>
      <c r="N521" s="55"/>
      <c r="O521" s="160"/>
      <c r="P521" s="156"/>
      <c r="Q521" s="156"/>
      <c r="R521" s="18"/>
      <c r="S521" s="161"/>
      <c r="T521" s="159"/>
      <c r="U521" s="30"/>
    </row>
    <row r="522" spans="1:21" ht="22.5" customHeight="1" x14ac:dyDescent="0.2">
      <c r="A522" s="38"/>
      <c r="B522" s="16"/>
      <c r="C522" s="38"/>
      <c r="D522" s="17"/>
      <c r="E522" s="17"/>
      <c r="F522" s="16"/>
      <c r="G522" s="43"/>
      <c r="H522" s="152"/>
      <c r="I522" s="153"/>
      <c r="J522" s="55"/>
      <c r="K522" s="154"/>
      <c r="L522" s="155"/>
      <c r="M522" s="26"/>
      <c r="N522" s="55"/>
      <c r="O522" s="160"/>
      <c r="P522" s="156"/>
      <c r="Q522" s="156"/>
      <c r="R522" s="18"/>
      <c r="S522" s="161"/>
      <c r="T522" s="159"/>
      <c r="U522" s="30"/>
    </row>
    <row r="523" spans="1:21" ht="22.5" customHeight="1" x14ac:dyDescent="0.2">
      <c r="A523" s="38"/>
      <c r="B523" s="16"/>
      <c r="C523" s="38"/>
      <c r="D523" s="17"/>
      <c r="E523" s="17"/>
      <c r="F523" s="16"/>
      <c r="G523" s="43"/>
      <c r="H523" s="152"/>
      <c r="I523" s="153"/>
      <c r="J523" s="55"/>
      <c r="K523" s="154"/>
      <c r="L523" s="155"/>
      <c r="M523" s="26"/>
      <c r="N523" s="55"/>
      <c r="O523" s="160"/>
      <c r="P523" s="156"/>
      <c r="Q523" s="156"/>
      <c r="R523" s="18"/>
      <c r="S523" s="161"/>
      <c r="T523" s="159"/>
      <c r="U523" s="30"/>
    </row>
    <row r="524" spans="1:21" ht="22.5" customHeight="1" x14ac:dyDescent="0.2">
      <c r="A524" s="38"/>
      <c r="B524" s="16"/>
      <c r="C524" s="38"/>
      <c r="D524" s="17"/>
      <c r="E524" s="17"/>
      <c r="F524" s="16"/>
      <c r="G524" s="43"/>
      <c r="H524" s="152"/>
      <c r="I524" s="153"/>
      <c r="J524" s="55"/>
      <c r="K524" s="154"/>
      <c r="L524" s="155"/>
      <c r="M524" s="26"/>
      <c r="N524" s="55"/>
      <c r="O524" s="160"/>
      <c r="P524" s="156"/>
      <c r="Q524" s="156"/>
      <c r="R524" s="18"/>
      <c r="S524" s="161"/>
      <c r="T524" s="159"/>
      <c r="U524" s="30"/>
    </row>
    <row r="525" spans="1:21" ht="22.5" customHeight="1" x14ac:dyDescent="0.2">
      <c r="A525" s="38"/>
      <c r="B525" s="16"/>
      <c r="C525" s="38"/>
      <c r="D525" s="17"/>
      <c r="E525" s="17"/>
      <c r="F525" s="16"/>
      <c r="G525" s="43"/>
      <c r="H525" s="152"/>
      <c r="I525" s="153"/>
      <c r="J525" s="55"/>
      <c r="K525" s="154"/>
      <c r="L525" s="155"/>
      <c r="M525" s="26"/>
      <c r="N525" s="55"/>
      <c r="O525" s="160"/>
      <c r="P525" s="156"/>
      <c r="Q525" s="156"/>
      <c r="R525" s="18"/>
      <c r="S525" s="161"/>
      <c r="T525" s="159"/>
      <c r="U525" s="30"/>
    </row>
    <row r="526" spans="1:21" ht="22.5" customHeight="1" x14ac:dyDescent="0.2">
      <c r="A526" s="38"/>
      <c r="B526" s="16"/>
      <c r="C526" s="38"/>
      <c r="D526" s="17"/>
      <c r="E526" s="17"/>
      <c r="F526" s="16"/>
      <c r="G526" s="43"/>
      <c r="H526" s="152"/>
      <c r="I526" s="153"/>
      <c r="J526" s="55"/>
      <c r="K526" s="154"/>
      <c r="L526" s="155"/>
      <c r="M526" s="26"/>
      <c r="N526" s="55"/>
      <c r="O526" s="160"/>
      <c r="P526" s="156"/>
      <c r="Q526" s="156"/>
      <c r="R526" s="18"/>
      <c r="S526" s="161"/>
      <c r="T526" s="159"/>
      <c r="U526" s="30"/>
    </row>
    <row r="527" spans="1:21" ht="22.5" customHeight="1" x14ac:dyDescent="0.2">
      <c r="A527" s="38"/>
      <c r="B527" s="16"/>
      <c r="C527" s="38"/>
      <c r="D527" s="17"/>
      <c r="E527" s="17"/>
      <c r="F527" s="16"/>
      <c r="G527" s="43"/>
      <c r="H527" s="152"/>
      <c r="I527" s="153"/>
      <c r="J527" s="55"/>
      <c r="K527" s="154"/>
      <c r="L527" s="155"/>
      <c r="M527" s="26"/>
      <c r="N527" s="55"/>
      <c r="O527" s="160"/>
      <c r="P527" s="156"/>
      <c r="Q527" s="156"/>
      <c r="R527" s="18"/>
      <c r="S527" s="161"/>
      <c r="T527" s="159"/>
      <c r="U527" s="30"/>
    </row>
    <row r="528" spans="1:21" ht="22.5" customHeight="1" x14ac:dyDescent="0.2">
      <c r="A528" s="38"/>
      <c r="B528" s="16"/>
      <c r="C528" s="38"/>
      <c r="D528" s="17"/>
      <c r="E528" s="17"/>
      <c r="F528" s="16"/>
      <c r="G528" s="43"/>
      <c r="H528" s="152"/>
      <c r="I528" s="153"/>
      <c r="J528" s="55"/>
      <c r="K528" s="154"/>
      <c r="L528" s="155"/>
      <c r="M528" s="26"/>
      <c r="N528" s="55"/>
      <c r="O528" s="160"/>
      <c r="P528" s="156"/>
      <c r="Q528" s="156"/>
      <c r="R528" s="18"/>
      <c r="S528" s="161"/>
      <c r="T528" s="159"/>
      <c r="U528" s="30"/>
    </row>
    <row r="529" spans="1:21" ht="22.5" customHeight="1" x14ac:dyDescent="0.2">
      <c r="A529" s="38"/>
      <c r="B529" s="16"/>
      <c r="C529" s="38"/>
      <c r="D529" s="17"/>
      <c r="E529" s="17"/>
      <c r="F529" s="16"/>
      <c r="G529" s="43"/>
      <c r="H529" s="152"/>
      <c r="I529" s="153"/>
      <c r="J529" s="55"/>
      <c r="K529" s="154"/>
      <c r="L529" s="155"/>
      <c r="M529" s="26"/>
      <c r="N529" s="55"/>
      <c r="O529" s="160"/>
      <c r="P529" s="156"/>
      <c r="Q529" s="156"/>
      <c r="R529" s="18"/>
      <c r="S529" s="161"/>
      <c r="T529" s="159"/>
      <c r="U529" s="30"/>
    </row>
    <row r="530" spans="1:21" ht="22.5" customHeight="1" x14ac:dyDescent="0.2">
      <c r="A530" s="38"/>
      <c r="B530" s="16"/>
      <c r="C530" s="38"/>
      <c r="D530" s="17"/>
      <c r="E530" s="17"/>
      <c r="F530" s="16"/>
      <c r="G530" s="43"/>
      <c r="H530" s="152"/>
      <c r="I530" s="153"/>
      <c r="J530" s="55"/>
      <c r="K530" s="154"/>
      <c r="L530" s="155"/>
      <c r="M530" s="26"/>
      <c r="N530" s="55"/>
      <c r="O530" s="160"/>
      <c r="P530" s="156"/>
      <c r="Q530" s="156"/>
      <c r="R530" s="18"/>
      <c r="S530" s="161"/>
      <c r="T530" s="159"/>
      <c r="U530" s="30"/>
    </row>
    <row r="531" spans="1:21" ht="22.5" customHeight="1" x14ac:dyDescent="0.2">
      <c r="A531" s="38"/>
      <c r="B531" s="16"/>
      <c r="C531" s="38"/>
      <c r="D531" s="17"/>
      <c r="E531" s="17"/>
      <c r="F531" s="16"/>
      <c r="G531" s="43"/>
      <c r="H531" s="152"/>
      <c r="I531" s="153"/>
      <c r="J531" s="55"/>
      <c r="K531" s="154"/>
      <c r="L531" s="155"/>
      <c r="M531" s="26"/>
      <c r="N531" s="55"/>
      <c r="O531" s="160"/>
      <c r="P531" s="156"/>
      <c r="Q531" s="156"/>
      <c r="R531" s="18"/>
      <c r="S531" s="161"/>
      <c r="T531" s="159"/>
      <c r="U531" s="30"/>
    </row>
    <row r="532" spans="1:21" ht="22.5" customHeight="1" x14ac:dyDescent="0.2">
      <c r="A532" s="38"/>
      <c r="B532" s="16"/>
      <c r="C532" s="38"/>
      <c r="D532" s="17"/>
      <c r="E532" s="17"/>
      <c r="F532" s="16"/>
      <c r="G532" s="43"/>
      <c r="H532" s="152"/>
      <c r="I532" s="153"/>
      <c r="J532" s="55"/>
      <c r="K532" s="154"/>
      <c r="L532" s="155"/>
      <c r="M532" s="26"/>
      <c r="N532" s="55"/>
      <c r="O532" s="160"/>
      <c r="P532" s="156"/>
      <c r="Q532" s="156"/>
      <c r="R532" s="18"/>
      <c r="S532" s="161"/>
      <c r="T532" s="159"/>
      <c r="U532" s="30"/>
    </row>
    <row r="533" spans="1:21" ht="22.5" customHeight="1" x14ac:dyDescent="0.2">
      <c r="A533" s="38"/>
      <c r="B533" s="16"/>
      <c r="C533" s="38"/>
      <c r="D533" s="17"/>
      <c r="E533" s="17"/>
      <c r="F533" s="16"/>
      <c r="G533" s="43"/>
      <c r="H533" s="152"/>
      <c r="I533" s="153"/>
      <c r="J533" s="55"/>
      <c r="K533" s="154"/>
      <c r="L533" s="155"/>
      <c r="M533" s="26"/>
      <c r="N533" s="55"/>
      <c r="O533" s="160"/>
      <c r="P533" s="156"/>
      <c r="Q533" s="156"/>
      <c r="R533" s="18"/>
      <c r="S533" s="161"/>
      <c r="T533" s="159"/>
      <c r="U533" s="30"/>
    </row>
    <row r="534" spans="1:21" ht="22.5" customHeight="1" x14ac:dyDescent="0.2">
      <c r="A534" s="38"/>
      <c r="B534" s="16"/>
      <c r="C534" s="38"/>
      <c r="D534" s="17"/>
      <c r="E534" s="17"/>
      <c r="F534" s="16"/>
      <c r="G534" s="43"/>
      <c r="H534" s="152"/>
      <c r="I534" s="153"/>
      <c r="J534" s="55"/>
      <c r="K534" s="154"/>
      <c r="L534" s="155"/>
      <c r="M534" s="26"/>
      <c r="N534" s="55"/>
      <c r="O534" s="160"/>
      <c r="P534" s="156"/>
      <c r="Q534" s="156"/>
      <c r="R534" s="18"/>
      <c r="S534" s="161"/>
      <c r="T534" s="159"/>
      <c r="U534" s="30"/>
    </row>
    <row r="535" spans="1:21" ht="22.5" customHeight="1" x14ac:dyDescent="0.2">
      <c r="A535" s="38"/>
      <c r="B535" s="16"/>
      <c r="C535" s="38"/>
      <c r="D535" s="17"/>
      <c r="E535" s="17"/>
      <c r="F535" s="16"/>
      <c r="G535" s="43"/>
      <c r="H535" s="152"/>
      <c r="I535" s="153"/>
      <c r="J535" s="55"/>
      <c r="K535" s="154"/>
      <c r="L535" s="155"/>
      <c r="M535" s="26"/>
      <c r="N535" s="55"/>
      <c r="O535" s="160"/>
      <c r="P535" s="156"/>
      <c r="Q535" s="156"/>
      <c r="R535" s="18"/>
      <c r="S535" s="161"/>
      <c r="T535" s="159"/>
      <c r="U535" s="30"/>
    </row>
    <row r="536" spans="1:21" ht="22.5" customHeight="1" x14ac:dyDescent="0.2">
      <c r="A536" s="38"/>
      <c r="B536" s="16"/>
      <c r="C536" s="38"/>
      <c r="D536" s="17"/>
      <c r="E536" s="17"/>
      <c r="F536" s="16"/>
      <c r="G536" s="43"/>
      <c r="H536" s="152"/>
      <c r="I536" s="153"/>
      <c r="J536" s="55"/>
      <c r="K536" s="154"/>
      <c r="L536" s="155"/>
      <c r="M536" s="26"/>
      <c r="N536" s="55"/>
      <c r="O536" s="160"/>
      <c r="P536" s="156"/>
      <c r="Q536" s="156"/>
      <c r="R536" s="18"/>
      <c r="S536" s="161"/>
      <c r="T536" s="159"/>
      <c r="U536" s="30"/>
    </row>
    <row r="537" spans="1:21" ht="22.5" customHeight="1" x14ac:dyDescent="0.2">
      <c r="A537" s="38"/>
      <c r="B537" s="16"/>
      <c r="C537" s="38"/>
      <c r="D537" s="17"/>
      <c r="E537" s="17"/>
      <c r="F537" s="16"/>
      <c r="G537" s="43"/>
      <c r="H537" s="152"/>
      <c r="I537" s="153"/>
      <c r="J537" s="55"/>
      <c r="K537" s="154"/>
      <c r="L537" s="155"/>
      <c r="M537" s="26"/>
      <c r="N537" s="55"/>
      <c r="O537" s="160"/>
      <c r="P537" s="156"/>
      <c r="Q537" s="156"/>
      <c r="R537" s="18"/>
      <c r="S537" s="161"/>
      <c r="T537" s="159"/>
      <c r="U537" s="30"/>
    </row>
    <row r="538" spans="1:21" ht="22.5" customHeight="1" x14ac:dyDescent="0.2">
      <c r="A538" s="38"/>
      <c r="B538" s="16"/>
      <c r="C538" s="38"/>
      <c r="D538" s="17"/>
      <c r="E538" s="17"/>
      <c r="F538" s="16"/>
      <c r="G538" s="43"/>
      <c r="H538" s="152"/>
      <c r="I538" s="153"/>
      <c r="J538" s="55"/>
      <c r="K538" s="154"/>
      <c r="L538" s="155"/>
      <c r="M538" s="26"/>
      <c r="N538" s="55"/>
      <c r="O538" s="160"/>
      <c r="P538" s="156"/>
      <c r="Q538" s="156"/>
      <c r="R538" s="18"/>
      <c r="S538" s="161"/>
      <c r="T538" s="159"/>
      <c r="U538" s="30"/>
    </row>
    <row r="539" spans="1:21" ht="22.5" customHeight="1" x14ac:dyDescent="0.2">
      <c r="A539" s="38"/>
      <c r="B539" s="16"/>
      <c r="C539" s="38"/>
      <c r="D539" s="17"/>
      <c r="E539" s="17"/>
      <c r="F539" s="16"/>
      <c r="G539" s="43"/>
      <c r="H539" s="152"/>
      <c r="I539" s="153"/>
      <c r="J539" s="55"/>
      <c r="K539" s="154"/>
      <c r="L539" s="155"/>
      <c r="M539" s="26"/>
      <c r="N539" s="55"/>
      <c r="O539" s="160"/>
      <c r="P539" s="156"/>
      <c r="Q539" s="156"/>
      <c r="R539" s="18"/>
      <c r="S539" s="161"/>
      <c r="T539" s="159"/>
      <c r="U539" s="30"/>
    </row>
    <row r="540" spans="1:21" ht="22.5" customHeight="1" x14ac:dyDescent="0.2">
      <c r="A540" s="38"/>
      <c r="B540" s="16"/>
      <c r="C540" s="38"/>
      <c r="D540" s="17"/>
      <c r="E540" s="17"/>
      <c r="F540" s="16"/>
      <c r="G540" s="43"/>
      <c r="H540" s="152"/>
      <c r="I540" s="153"/>
      <c r="J540" s="55"/>
      <c r="K540" s="154"/>
      <c r="L540" s="155"/>
      <c r="M540" s="26"/>
      <c r="N540" s="55"/>
      <c r="O540" s="160"/>
      <c r="P540" s="156"/>
      <c r="Q540" s="156"/>
      <c r="R540" s="18"/>
      <c r="S540" s="161"/>
      <c r="T540" s="159"/>
      <c r="U540" s="30"/>
    </row>
    <row r="541" spans="1:21" ht="22.5" customHeight="1" x14ac:dyDescent="0.2">
      <c r="A541" s="38"/>
      <c r="B541" s="16"/>
      <c r="C541" s="38"/>
      <c r="D541" s="17"/>
      <c r="E541" s="17"/>
      <c r="F541" s="16"/>
      <c r="G541" s="43"/>
      <c r="H541" s="152"/>
      <c r="I541" s="153"/>
      <c r="J541" s="55"/>
      <c r="K541" s="154"/>
      <c r="L541" s="155"/>
      <c r="M541" s="26"/>
      <c r="N541" s="55"/>
      <c r="O541" s="160"/>
      <c r="P541" s="156"/>
      <c r="Q541" s="156"/>
      <c r="R541" s="18"/>
      <c r="S541" s="161"/>
      <c r="T541" s="159"/>
      <c r="U541" s="30"/>
    </row>
    <row r="542" spans="1:21" ht="22.5" customHeight="1" x14ac:dyDescent="0.2">
      <c r="A542" s="38"/>
      <c r="B542" s="16"/>
      <c r="C542" s="38"/>
      <c r="D542" s="17"/>
      <c r="E542" s="17"/>
      <c r="F542" s="16"/>
      <c r="G542" s="43"/>
      <c r="H542" s="152"/>
      <c r="I542" s="153"/>
      <c r="J542" s="55"/>
      <c r="K542" s="154"/>
      <c r="L542" s="155"/>
      <c r="M542" s="26"/>
      <c r="N542" s="55"/>
      <c r="O542" s="160"/>
      <c r="P542" s="156"/>
      <c r="Q542" s="156"/>
      <c r="R542" s="18"/>
      <c r="S542" s="161"/>
      <c r="T542" s="159"/>
      <c r="U542" s="30"/>
    </row>
    <row r="543" spans="1:21" ht="22.5" customHeight="1" x14ac:dyDescent="0.2">
      <c r="A543" s="38"/>
      <c r="B543" s="16"/>
      <c r="C543" s="38"/>
      <c r="D543" s="17"/>
      <c r="E543" s="17"/>
      <c r="F543" s="16"/>
      <c r="G543" s="43"/>
      <c r="H543" s="152"/>
      <c r="I543" s="153"/>
      <c r="J543" s="55"/>
      <c r="K543" s="154"/>
      <c r="L543" s="155"/>
      <c r="M543" s="26"/>
      <c r="N543" s="55"/>
      <c r="O543" s="160"/>
      <c r="P543" s="156"/>
      <c r="Q543" s="156"/>
      <c r="R543" s="18"/>
      <c r="S543" s="161"/>
      <c r="T543" s="159"/>
      <c r="U543" s="30"/>
    </row>
    <row r="544" spans="1:21" ht="22.5" customHeight="1" x14ac:dyDescent="0.2">
      <c r="A544" s="38"/>
      <c r="B544" s="16"/>
      <c r="C544" s="38"/>
      <c r="D544" s="17"/>
      <c r="E544" s="17"/>
      <c r="F544" s="16"/>
      <c r="G544" s="43"/>
      <c r="H544" s="152"/>
      <c r="I544" s="153"/>
      <c r="J544" s="55"/>
      <c r="K544" s="154"/>
      <c r="L544" s="155"/>
      <c r="M544" s="26"/>
      <c r="N544" s="55"/>
      <c r="O544" s="160"/>
      <c r="P544" s="156"/>
      <c r="Q544" s="156"/>
      <c r="R544" s="18"/>
      <c r="S544" s="161"/>
      <c r="T544" s="159"/>
      <c r="U544" s="30"/>
    </row>
    <row r="545" spans="1:21" ht="22.5" customHeight="1" x14ac:dyDescent="0.2">
      <c r="A545" s="38"/>
      <c r="B545" s="16"/>
      <c r="C545" s="38"/>
      <c r="D545" s="17"/>
      <c r="E545" s="17"/>
      <c r="F545" s="16"/>
      <c r="G545" s="43"/>
      <c r="H545" s="152"/>
      <c r="I545" s="153"/>
      <c r="J545" s="55"/>
      <c r="K545" s="154"/>
      <c r="L545" s="155"/>
      <c r="M545" s="26"/>
      <c r="N545" s="55"/>
      <c r="O545" s="160"/>
      <c r="P545" s="156"/>
      <c r="Q545" s="156"/>
      <c r="R545" s="18"/>
      <c r="S545" s="161"/>
      <c r="T545" s="159"/>
      <c r="U545" s="30"/>
    </row>
    <row r="546" spans="1:21" ht="22.5" customHeight="1" x14ac:dyDescent="0.2">
      <c r="A546" s="38"/>
      <c r="B546" s="16"/>
      <c r="C546" s="38"/>
      <c r="D546" s="17"/>
      <c r="E546" s="17"/>
      <c r="F546" s="16"/>
      <c r="G546" s="43"/>
      <c r="H546" s="152"/>
      <c r="I546" s="153"/>
      <c r="J546" s="55"/>
      <c r="K546" s="154"/>
      <c r="L546" s="155"/>
      <c r="M546" s="26"/>
      <c r="N546" s="55"/>
      <c r="O546" s="160"/>
      <c r="P546" s="156"/>
      <c r="Q546" s="156"/>
      <c r="R546" s="18"/>
      <c r="S546" s="161"/>
      <c r="T546" s="159"/>
      <c r="U546" s="30"/>
    </row>
    <row r="547" spans="1:21" ht="22.5" customHeight="1" x14ac:dyDescent="0.2">
      <c r="A547" s="38"/>
      <c r="B547" s="16"/>
      <c r="C547" s="38"/>
      <c r="D547" s="17"/>
      <c r="E547" s="17"/>
      <c r="F547" s="16"/>
      <c r="G547" s="43"/>
      <c r="H547" s="152"/>
      <c r="I547" s="153"/>
      <c r="J547" s="55"/>
      <c r="K547" s="154"/>
      <c r="L547" s="155"/>
      <c r="M547" s="26"/>
      <c r="N547" s="55"/>
      <c r="O547" s="160"/>
      <c r="P547" s="156"/>
      <c r="Q547" s="156"/>
      <c r="R547" s="18"/>
      <c r="S547" s="161"/>
      <c r="T547" s="159"/>
      <c r="U547" s="30"/>
    </row>
    <row r="548" spans="1:21" ht="22.5" customHeight="1" x14ac:dyDescent="0.2">
      <c r="A548" s="38"/>
      <c r="B548" s="16"/>
      <c r="C548" s="38"/>
      <c r="D548" s="17"/>
      <c r="E548" s="17"/>
      <c r="F548" s="16"/>
      <c r="G548" s="43"/>
      <c r="H548" s="152"/>
      <c r="I548" s="153"/>
      <c r="J548" s="55"/>
      <c r="K548" s="154"/>
      <c r="L548" s="155"/>
      <c r="M548" s="26"/>
      <c r="N548" s="55"/>
      <c r="O548" s="160"/>
      <c r="P548" s="156"/>
      <c r="Q548" s="156"/>
      <c r="R548" s="18"/>
      <c r="S548" s="161"/>
      <c r="T548" s="159"/>
      <c r="U548" s="30"/>
    </row>
    <row r="549" spans="1:21" ht="22.5" customHeight="1" x14ac:dyDescent="0.2">
      <c r="A549" s="38"/>
      <c r="B549" s="16"/>
      <c r="C549" s="38"/>
      <c r="D549" s="17"/>
      <c r="E549" s="17"/>
      <c r="F549" s="16"/>
      <c r="G549" s="43"/>
      <c r="H549" s="152"/>
      <c r="I549" s="153"/>
      <c r="J549" s="55"/>
      <c r="K549" s="154"/>
      <c r="L549" s="155"/>
      <c r="M549" s="26"/>
      <c r="N549" s="55"/>
      <c r="O549" s="160"/>
      <c r="P549" s="156"/>
      <c r="Q549" s="156"/>
      <c r="R549" s="18"/>
      <c r="S549" s="161"/>
      <c r="T549" s="159"/>
      <c r="U549" s="30"/>
    </row>
    <row r="550" spans="1:21" ht="22.5" customHeight="1" x14ac:dyDescent="0.2">
      <c r="A550" s="38"/>
      <c r="B550" s="16"/>
      <c r="C550" s="38"/>
      <c r="D550" s="17"/>
      <c r="E550" s="17"/>
      <c r="F550" s="16"/>
      <c r="G550" s="43"/>
      <c r="H550" s="152"/>
      <c r="I550" s="153"/>
      <c r="J550" s="55"/>
      <c r="K550" s="154"/>
      <c r="L550" s="155"/>
      <c r="M550" s="26"/>
      <c r="N550" s="55"/>
      <c r="O550" s="160"/>
      <c r="P550" s="156"/>
      <c r="Q550" s="156"/>
      <c r="R550" s="18"/>
      <c r="S550" s="161"/>
      <c r="T550" s="159"/>
      <c r="U550" s="30"/>
    </row>
    <row r="551" spans="1:21" ht="22.5" customHeight="1" x14ac:dyDescent="0.2">
      <c r="A551" s="38"/>
      <c r="B551" s="16"/>
      <c r="C551" s="38"/>
      <c r="D551" s="17"/>
      <c r="E551" s="17"/>
      <c r="F551" s="16"/>
      <c r="G551" s="43"/>
      <c r="H551" s="152"/>
      <c r="I551" s="153"/>
      <c r="J551" s="55"/>
      <c r="K551" s="154"/>
      <c r="L551" s="155"/>
      <c r="M551" s="26"/>
      <c r="N551" s="55"/>
      <c r="O551" s="160"/>
      <c r="P551" s="156"/>
      <c r="Q551" s="156"/>
      <c r="R551" s="18"/>
      <c r="S551" s="161"/>
      <c r="T551" s="159"/>
      <c r="U551" s="30"/>
    </row>
    <row r="552" spans="1:21" ht="22.5" customHeight="1" x14ac:dyDescent="0.2">
      <c r="A552" s="38"/>
      <c r="B552" s="16"/>
      <c r="C552" s="38"/>
      <c r="D552" s="17"/>
      <c r="E552" s="17"/>
      <c r="F552" s="16"/>
      <c r="G552" s="43"/>
      <c r="H552" s="152"/>
      <c r="I552" s="153"/>
      <c r="J552" s="55"/>
      <c r="K552" s="154"/>
      <c r="L552" s="155"/>
      <c r="M552" s="26"/>
      <c r="N552" s="55"/>
      <c r="O552" s="160"/>
      <c r="P552" s="156"/>
      <c r="Q552" s="156"/>
      <c r="R552" s="18"/>
      <c r="S552" s="161"/>
      <c r="T552" s="159"/>
      <c r="U552" s="30"/>
    </row>
    <row r="553" spans="1:21" ht="22.5" customHeight="1" x14ac:dyDescent="0.2">
      <c r="A553" s="38"/>
      <c r="B553" s="16"/>
      <c r="C553" s="38"/>
      <c r="D553" s="17"/>
      <c r="E553" s="17"/>
      <c r="F553" s="16"/>
      <c r="G553" s="43"/>
      <c r="H553" s="152"/>
      <c r="I553" s="153"/>
      <c r="J553" s="55"/>
      <c r="K553" s="154"/>
      <c r="L553" s="155"/>
      <c r="M553" s="26"/>
      <c r="N553" s="55"/>
      <c r="O553" s="160"/>
      <c r="P553" s="156"/>
      <c r="Q553" s="156"/>
      <c r="R553" s="18"/>
      <c r="S553" s="161"/>
      <c r="T553" s="159"/>
      <c r="U553" s="30"/>
    </row>
    <row r="554" spans="1:21" ht="22.5" customHeight="1" x14ac:dyDescent="0.2">
      <c r="A554" s="38"/>
      <c r="B554" s="16"/>
      <c r="C554" s="38"/>
      <c r="D554" s="17"/>
      <c r="E554" s="17"/>
      <c r="F554" s="16"/>
      <c r="G554" s="43"/>
      <c r="H554" s="152"/>
      <c r="I554" s="153"/>
      <c r="J554" s="55"/>
      <c r="K554" s="154"/>
      <c r="L554" s="155"/>
      <c r="M554" s="26"/>
      <c r="N554" s="55"/>
      <c r="O554" s="160"/>
      <c r="P554" s="156"/>
      <c r="Q554" s="156"/>
      <c r="R554" s="18"/>
      <c r="S554" s="161"/>
      <c r="T554" s="159"/>
      <c r="U554" s="30"/>
    </row>
    <row r="555" spans="1:21" ht="22.5" customHeight="1" x14ac:dyDescent="0.2">
      <c r="A555" s="38"/>
      <c r="B555" s="16"/>
      <c r="C555" s="38"/>
      <c r="D555" s="17"/>
      <c r="E555" s="17"/>
      <c r="F555" s="16"/>
      <c r="G555" s="43"/>
      <c r="H555" s="152"/>
      <c r="I555" s="153"/>
      <c r="J555" s="55"/>
      <c r="K555" s="154"/>
      <c r="L555" s="155"/>
      <c r="M555" s="26"/>
      <c r="N555" s="55"/>
      <c r="O555" s="160"/>
      <c r="P555" s="156"/>
      <c r="Q555" s="156"/>
      <c r="R555" s="18"/>
      <c r="S555" s="161"/>
      <c r="T555" s="159"/>
      <c r="U555" s="30"/>
    </row>
    <row r="556" spans="1:21" ht="22.5" customHeight="1" x14ac:dyDescent="0.2">
      <c r="A556" s="38"/>
      <c r="B556" s="16"/>
      <c r="C556" s="38"/>
      <c r="D556" s="17"/>
      <c r="E556" s="17"/>
      <c r="F556" s="16"/>
      <c r="G556" s="43"/>
      <c r="H556" s="152"/>
      <c r="I556" s="153"/>
      <c r="J556" s="55"/>
      <c r="K556" s="154"/>
      <c r="L556" s="155"/>
      <c r="M556" s="26"/>
      <c r="N556" s="55"/>
      <c r="O556" s="160"/>
      <c r="P556" s="156"/>
      <c r="Q556" s="156"/>
      <c r="R556" s="18"/>
      <c r="S556" s="161"/>
      <c r="T556" s="159"/>
      <c r="U556" s="30"/>
    </row>
    <row r="557" spans="1:21" ht="22.5" customHeight="1" x14ac:dyDescent="0.2">
      <c r="A557" s="38"/>
      <c r="B557" s="16"/>
      <c r="C557" s="38"/>
      <c r="D557" s="17"/>
      <c r="E557" s="17"/>
      <c r="F557" s="16"/>
      <c r="G557" s="43"/>
      <c r="H557" s="152"/>
      <c r="I557" s="153"/>
      <c r="J557" s="55"/>
      <c r="K557" s="154"/>
      <c r="L557" s="155"/>
      <c r="M557" s="26"/>
      <c r="N557" s="55"/>
      <c r="O557" s="160"/>
      <c r="P557" s="156"/>
      <c r="Q557" s="156"/>
      <c r="R557" s="18"/>
      <c r="S557" s="161"/>
      <c r="T557" s="159"/>
      <c r="U557" s="30"/>
    </row>
    <row r="558" spans="1:21" ht="22.5" customHeight="1" x14ac:dyDescent="0.2">
      <c r="A558" s="38"/>
      <c r="B558" s="16"/>
      <c r="C558" s="38"/>
      <c r="D558" s="17"/>
      <c r="E558" s="17"/>
      <c r="F558" s="16"/>
      <c r="G558" s="43"/>
      <c r="H558" s="152"/>
      <c r="I558" s="153"/>
      <c r="J558" s="55"/>
      <c r="K558" s="154"/>
      <c r="L558" s="155"/>
      <c r="M558" s="26"/>
      <c r="N558" s="55"/>
      <c r="O558" s="160"/>
      <c r="P558" s="156"/>
      <c r="Q558" s="156"/>
      <c r="R558" s="18"/>
      <c r="S558" s="161"/>
      <c r="T558" s="159"/>
      <c r="U558" s="30"/>
    </row>
    <row r="559" spans="1:21" ht="22.5" customHeight="1" x14ac:dyDescent="0.2">
      <c r="A559" s="38"/>
      <c r="B559" s="16"/>
      <c r="C559" s="38"/>
      <c r="D559" s="17"/>
      <c r="E559" s="17"/>
      <c r="F559" s="16"/>
      <c r="G559" s="43"/>
      <c r="H559" s="152"/>
      <c r="I559" s="153"/>
      <c r="J559" s="55"/>
      <c r="K559" s="154"/>
      <c r="L559" s="155"/>
      <c r="M559" s="26"/>
      <c r="N559" s="55"/>
      <c r="O559" s="160"/>
      <c r="P559" s="156"/>
      <c r="Q559" s="156"/>
      <c r="R559" s="18"/>
      <c r="S559" s="161"/>
      <c r="T559" s="159"/>
      <c r="U559" s="30"/>
    </row>
    <row r="560" spans="1:21" ht="22.5" customHeight="1" x14ac:dyDescent="0.2">
      <c r="A560" s="38"/>
      <c r="B560" s="16"/>
      <c r="C560" s="38"/>
      <c r="D560" s="17"/>
      <c r="E560" s="17"/>
      <c r="F560" s="16"/>
      <c r="G560" s="43"/>
      <c r="H560" s="152"/>
      <c r="I560" s="153"/>
      <c r="J560" s="55"/>
      <c r="K560" s="154"/>
      <c r="L560" s="155"/>
      <c r="M560" s="26"/>
      <c r="N560" s="55"/>
      <c r="O560" s="160"/>
      <c r="P560" s="156"/>
      <c r="Q560" s="156"/>
      <c r="R560" s="18"/>
      <c r="S560" s="161"/>
      <c r="T560" s="159"/>
      <c r="U560" s="30"/>
    </row>
    <row r="561" spans="1:21" ht="22.5" customHeight="1" x14ac:dyDescent="0.2">
      <c r="A561" s="38"/>
      <c r="B561" s="16"/>
      <c r="C561" s="38"/>
      <c r="D561" s="17"/>
      <c r="E561" s="17"/>
      <c r="F561" s="16"/>
      <c r="G561" s="43"/>
      <c r="H561" s="152"/>
      <c r="I561" s="153"/>
      <c r="J561" s="55"/>
      <c r="K561" s="154"/>
      <c r="L561" s="155"/>
      <c r="M561" s="26"/>
      <c r="N561" s="55"/>
      <c r="O561" s="160"/>
      <c r="P561" s="156"/>
      <c r="Q561" s="156"/>
      <c r="R561" s="18"/>
      <c r="S561" s="161"/>
      <c r="T561" s="159"/>
      <c r="U561" s="30"/>
    </row>
    <row r="562" spans="1:21" ht="22.5" customHeight="1" x14ac:dyDescent="0.2">
      <c r="A562" s="38"/>
      <c r="B562" s="16"/>
      <c r="C562" s="38"/>
      <c r="D562" s="17"/>
      <c r="E562" s="17"/>
      <c r="F562" s="16"/>
      <c r="G562" s="43"/>
      <c r="H562" s="152"/>
      <c r="I562" s="153"/>
      <c r="J562" s="55"/>
      <c r="K562" s="154"/>
      <c r="L562" s="155"/>
      <c r="M562" s="26"/>
      <c r="N562" s="55"/>
      <c r="O562" s="160"/>
      <c r="P562" s="156"/>
      <c r="Q562" s="156"/>
      <c r="R562" s="18"/>
      <c r="S562" s="161"/>
      <c r="T562" s="159"/>
      <c r="U562" s="30"/>
    </row>
    <row r="563" spans="1:21" ht="22.5" customHeight="1" x14ac:dyDescent="0.2">
      <c r="A563" s="38"/>
      <c r="B563" s="16"/>
      <c r="C563" s="38"/>
      <c r="D563" s="17"/>
      <c r="E563" s="17"/>
      <c r="F563" s="16"/>
      <c r="G563" s="43"/>
      <c r="H563" s="152"/>
      <c r="I563" s="153"/>
      <c r="J563" s="55"/>
      <c r="K563" s="154"/>
      <c r="L563" s="155"/>
      <c r="M563" s="26"/>
      <c r="N563" s="55"/>
      <c r="O563" s="160"/>
      <c r="P563" s="156"/>
      <c r="Q563" s="156"/>
      <c r="R563" s="18"/>
      <c r="S563" s="161"/>
      <c r="T563" s="159"/>
      <c r="U563" s="30"/>
    </row>
    <row r="564" spans="1:21" ht="22.5" customHeight="1" x14ac:dyDescent="0.2">
      <c r="A564" s="38"/>
      <c r="B564" s="16"/>
      <c r="C564" s="38"/>
      <c r="D564" s="17"/>
      <c r="E564" s="17"/>
      <c r="F564" s="16"/>
      <c r="G564" s="43"/>
      <c r="H564" s="152"/>
      <c r="I564" s="153"/>
      <c r="J564" s="55"/>
      <c r="K564" s="154"/>
      <c r="L564" s="155"/>
      <c r="M564" s="26"/>
      <c r="N564" s="55"/>
      <c r="O564" s="160"/>
      <c r="P564" s="156"/>
      <c r="Q564" s="156"/>
      <c r="R564" s="18"/>
      <c r="S564" s="161"/>
      <c r="T564" s="159"/>
      <c r="U564" s="30"/>
    </row>
    <row r="565" spans="1:21" ht="22.5" customHeight="1" x14ac:dyDescent="0.2">
      <c r="A565" s="38"/>
      <c r="B565" s="16"/>
      <c r="C565" s="38"/>
      <c r="D565" s="17"/>
      <c r="E565" s="17"/>
      <c r="F565" s="16"/>
      <c r="G565" s="43"/>
      <c r="H565" s="152"/>
      <c r="I565" s="153"/>
      <c r="J565" s="55"/>
      <c r="K565" s="154"/>
      <c r="L565" s="155"/>
      <c r="M565" s="26"/>
      <c r="N565" s="55"/>
      <c r="O565" s="160"/>
      <c r="P565" s="156"/>
      <c r="Q565" s="156"/>
      <c r="R565" s="18"/>
      <c r="S565" s="161"/>
      <c r="T565" s="159"/>
      <c r="U565" s="30"/>
    </row>
    <row r="566" spans="1:21" ht="22.5" customHeight="1" x14ac:dyDescent="0.2">
      <c r="A566" s="38"/>
      <c r="B566" s="16"/>
      <c r="C566" s="38"/>
      <c r="D566" s="17"/>
      <c r="E566" s="17"/>
      <c r="F566" s="16"/>
      <c r="G566" s="43"/>
      <c r="H566" s="152"/>
      <c r="I566" s="153"/>
      <c r="J566" s="55"/>
      <c r="K566" s="154"/>
      <c r="L566" s="155"/>
      <c r="M566" s="26"/>
      <c r="N566" s="55"/>
      <c r="O566" s="160"/>
      <c r="P566" s="156"/>
      <c r="Q566" s="156"/>
      <c r="R566" s="18"/>
      <c r="S566" s="161"/>
      <c r="T566" s="159"/>
      <c r="U566" s="30"/>
    </row>
    <row r="567" spans="1:21" ht="22.5" customHeight="1" x14ac:dyDescent="0.2">
      <c r="A567" s="38"/>
      <c r="B567" s="16"/>
      <c r="C567" s="38"/>
      <c r="D567" s="17"/>
      <c r="E567" s="17"/>
      <c r="F567" s="16"/>
      <c r="G567" s="43"/>
      <c r="H567" s="152"/>
      <c r="I567" s="153"/>
      <c r="J567" s="55"/>
      <c r="K567" s="154"/>
      <c r="L567" s="155"/>
      <c r="M567" s="26"/>
      <c r="N567" s="55"/>
      <c r="O567" s="160"/>
      <c r="P567" s="156"/>
      <c r="Q567" s="156"/>
      <c r="R567" s="18"/>
      <c r="S567" s="161"/>
      <c r="T567" s="159"/>
      <c r="U567" s="30"/>
    </row>
    <row r="568" spans="1:21" ht="22.5" customHeight="1" x14ac:dyDescent="0.2">
      <c r="A568" s="38"/>
      <c r="B568" s="16"/>
      <c r="C568" s="38"/>
      <c r="D568" s="17"/>
      <c r="E568" s="17"/>
      <c r="F568" s="16"/>
      <c r="G568" s="43"/>
      <c r="H568" s="152"/>
      <c r="I568" s="153"/>
      <c r="J568" s="55"/>
      <c r="K568" s="154"/>
      <c r="L568" s="155"/>
      <c r="M568" s="26"/>
      <c r="N568" s="55"/>
      <c r="O568" s="160"/>
      <c r="P568" s="156"/>
      <c r="Q568" s="156"/>
      <c r="R568" s="18"/>
      <c r="S568" s="161"/>
      <c r="T568" s="159"/>
      <c r="U568" s="30"/>
    </row>
    <row r="569" spans="1:21" ht="22.5" customHeight="1" x14ac:dyDescent="0.2">
      <c r="A569" s="38"/>
      <c r="B569" s="16"/>
      <c r="C569" s="38"/>
      <c r="D569" s="17"/>
      <c r="E569" s="17"/>
      <c r="F569" s="16"/>
      <c r="G569" s="43"/>
      <c r="H569" s="152"/>
      <c r="I569" s="153"/>
      <c r="J569" s="55"/>
      <c r="K569" s="154"/>
      <c r="L569" s="155"/>
      <c r="M569" s="26"/>
      <c r="N569" s="55"/>
      <c r="O569" s="160"/>
      <c r="P569" s="156"/>
      <c r="Q569" s="156"/>
      <c r="R569" s="18"/>
      <c r="S569" s="161"/>
      <c r="T569" s="159"/>
      <c r="U569" s="30"/>
    </row>
    <row r="570" spans="1:21" ht="22.5" customHeight="1" x14ac:dyDescent="0.2">
      <c r="A570" s="38"/>
      <c r="B570" s="16"/>
      <c r="C570" s="38"/>
      <c r="D570" s="17"/>
      <c r="E570" s="17"/>
      <c r="F570" s="16"/>
      <c r="G570" s="43"/>
      <c r="H570" s="152"/>
      <c r="I570" s="153"/>
      <c r="J570" s="55"/>
      <c r="K570" s="154"/>
      <c r="L570" s="155"/>
      <c r="M570" s="26"/>
      <c r="N570" s="55"/>
      <c r="O570" s="160"/>
      <c r="P570" s="156"/>
      <c r="Q570" s="156"/>
      <c r="R570" s="18"/>
      <c r="S570" s="161"/>
      <c r="T570" s="159"/>
      <c r="U570" s="30"/>
    </row>
    <row r="571" spans="1:21" ht="22.5" customHeight="1" x14ac:dyDescent="0.2">
      <c r="A571" s="38"/>
      <c r="B571" s="16"/>
      <c r="C571" s="38"/>
      <c r="D571" s="17"/>
      <c r="E571" s="17"/>
      <c r="F571" s="16"/>
      <c r="G571" s="43"/>
      <c r="H571" s="152"/>
      <c r="I571" s="153"/>
      <c r="J571" s="55"/>
      <c r="K571" s="154"/>
      <c r="L571" s="155"/>
      <c r="M571" s="26"/>
      <c r="N571" s="55"/>
      <c r="O571" s="160"/>
      <c r="P571" s="156"/>
      <c r="Q571" s="156"/>
      <c r="R571" s="18"/>
      <c r="S571" s="161"/>
      <c r="T571" s="159"/>
      <c r="U571" s="30"/>
    </row>
    <row r="572" spans="1:21" ht="22.5" customHeight="1" x14ac:dyDescent="0.2">
      <c r="A572" s="38"/>
      <c r="B572" s="16"/>
      <c r="C572" s="38"/>
      <c r="D572" s="17"/>
      <c r="E572" s="17"/>
      <c r="F572" s="16"/>
      <c r="G572" s="43"/>
      <c r="H572" s="152"/>
      <c r="I572" s="153"/>
      <c r="J572" s="55"/>
      <c r="K572" s="154"/>
      <c r="L572" s="155"/>
      <c r="M572" s="26"/>
      <c r="N572" s="55"/>
      <c r="O572" s="160"/>
      <c r="P572" s="156"/>
      <c r="Q572" s="156"/>
      <c r="R572" s="18"/>
      <c r="S572" s="161"/>
      <c r="T572" s="159"/>
      <c r="U572" s="30"/>
    </row>
    <row r="573" spans="1:21" ht="22.5" customHeight="1" x14ac:dyDescent="0.2">
      <c r="A573" s="38"/>
      <c r="B573" s="16"/>
      <c r="C573" s="38"/>
      <c r="D573" s="17"/>
      <c r="E573" s="17"/>
      <c r="F573" s="16"/>
      <c r="G573" s="43"/>
      <c r="H573" s="152"/>
      <c r="I573" s="153"/>
      <c r="J573" s="55"/>
      <c r="K573" s="154"/>
      <c r="L573" s="155"/>
      <c r="M573" s="26"/>
      <c r="N573" s="55"/>
      <c r="O573" s="160"/>
      <c r="P573" s="156"/>
      <c r="Q573" s="156"/>
      <c r="R573" s="18"/>
      <c r="S573" s="161"/>
      <c r="T573" s="159"/>
      <c r="U573" s="30"/>
    </row>
    <row r="574" spans="1:21" ht="22.5" customHeight="1" x14ac:dyDescent="0.2">
      <c r="A574" s="38"/>
      <c r="B574" s="16"/>
      <c r="C574" s="38"/>
      <c r="D574" s="17"/>
      <c r="E574" s="17"/>
      <c r="F574" s="16"/>
      <c r="G574" s="43"/>
      <c r="H574" s="152"/>
      <c r="I574" s="153"/>
      <c r="J574" s="55"/>
      <c r="K574" s="154"/>
      <c r="L574" s="155"/>
      <c r="M574" s="26"/>
      <c r="N574" s="55"/>
      <c r="O574" s="160"/>
      <c r="P574" s="156"/>
      <c r="Q574" s="156"/>
      <c r="R574" s="18"/>
      <c r="S574" s="161"/>
      <c r="T574" s="159"/>
      <c r="U574" s="30"/>
    </row>
    <row r="575" spans="1:21" ht="22.5" customHeight="1" x14ac:dyDescent="0.2">
      <c r="A575" s="38"/>
      <c r="B575" s="16"/>
      <c r="C575" s="38"/>
      <c r="D575" s="17"/>
      <c r="E575" s="17"/>
      <c r="F575" s="16"/>
      <c r="G575" s="43"/>
      <c r="H575" s="152"/>
      <c r="I575" s="153"/>
      <c r="J575" s="55"/>
      <c r="K575" s="154"/>
      <c r="L575" s="155"/>
      <c r="M575" s="26"/>
      <c r="N575" s="55"/>
      <c r="O575" s="160"/>
      <c r="P575" s="156"/>
      <c r="Q575" s="156"/>
      <c r="R575" s="18"/>
      <c r="S575" s="161"/>
      <c r="T575" s="159"/>
      <c r="U575" s="30"/>
    </row>
    <row r="576" spans="1:21" ht="22.5" customHeight="1" x14ac:dyDescent="0.2">
      <c r="A576" s="38"/>
      <c r="B576" s="16"/>
      <c r="C576" s="38"/>
      <c r="D576" s="17"/>
      <c r="E576" s="17"/>
      <c r="F576" s="16"/>
      <c r="G576" s="43"/>
      <c r="H576" s="152"/>
      <c r="I576" s="153"/>
      <c r="J576" s="55"/>
      <c r="K576" s="154"/>
      <c r="L576" s="155"/>
      <c r="M576" s="26"/>
      <c r="N576" s="55"/>
      <c r="O576" s="160"/>
      <c r="P576" s="156"/>
      <c r="Q576" s="156"/>
      <c r="R576" s="18"/>
      <c r="S576" s="161"/>
      <c r="T576" s="159"/>
      <c r="U576" s="30"/>
    </row>
    <row r="577" spans="1:21" ht="22.5" customHeight="1" x14ac:dyDescent="0.2">
      <c r="A577" s="38"/>
      <c r="B577" s="16"/>
      <c r="C577" s="38"/>
      <c r="D577" s="17"/>
      <c r="E577" s="17"/>
      <c r="F577" s="16"/>
      <c r="G577" s="43"/>
      <c r="H577" s="152"/>
      <c r="I577" s="153"/>
      <c r="J577" s="55"/>
      <c r="K577" s="154"/>
      <c r="L577" s="155"/>
      <c r="M577" s="26"/>
      <c r="N577" s="55"/>
      <c r="O577" s="160"/>
      <c r="P577" s="156"/>
      <c r="Q577" s="156"/>
      <c r="R577" s="18"/>
      <c r="S577" s="161"/>
      <c r="T577" s="159"/>
      <c r="U577" s="30"/>
    </row>
    <row r="578" spans="1:21" ht="22.5" customHeight="1" x14ac:dyDescent="0.2">
      <c r="A578" s="38"/>
      <c r="B578" s="16"/>
      <c r="C578" s="38"/>
      <c r="D578" s="17"/>
      <c r="E578" s="17"/>
      <c r="F578" s="16"/>
      <c r="G578" s="43"/>
      <c r="H578" s="152"/>
      <c r="I578" s="153"/>
      <c r="J578" s="55"/>
      <c r="K578" s="154"/>
      <c r="L578" s="155"/>
      <c r="M578" s="26"/>
      <c r="N578" s="55"/>
      <c r="O578" s="160"/>
      <c r="P578" s="156"/>
      <c r="Q578" s="156"/>
      <c r="R578" s="18"/>
      <c r="S578" s="161"/>
      <c r="T578" s="159"/>
      <c r="U578" s="30"/>
    </row>
    <row r="579" spans="1:21" ht="22.5" customHeight="1" x14ac:dyDescent="0.2">
      <c r="A579" s="38"/>
      <c r="B579" s="16"/>
      <c r="C579" s="38"/>
      <c r="D579" s="17"/>
      <c r="E579" s="17"/>
      <c r="F579" s="16"/>
      <c r="G579" s="43"/>
      <c r="H579" s="152"/>
      <c r="I579" s="153"/>
      <c r="J579" s="55"/>
      <c r="K579" s="154"/>
      <c r="L579" s="155"/>
      <c r="M579" s="26"/>
      <c r="N579" s="55"/>
      <c r="O579" s="160"/>
      <c r="P579" s="156"/>
      <c r="Q579" s="156"/>
      <c r="R579" s="18"/>
      <c r="S579" s="161"/>
      <c r="T579" s="159"/>
      <c r="U579" s="30"/>
    </row>
    <row r="580" spans="1:21" ht="22.5" customHeight="1" x14ac:dyDescent="0.2">
      <c r="A580" s="38"/>
      <c r="B580" s="16"/>
      <c r="C580" s="38"/>
      <c r="D580" s="17"/>
      <c r="E580" s="17"/>
      <c r="F580" s="16"/>
      <c r="G580" s="43"/>
      <c r="H580" s="152"/>
      <c r="I580" s="153"/>
      <c r="J580" s="55"/>
      <c r="K580" s="154"/>
      <c r="L580" s="155"/>
      <c r="M580" s="26"/>
      <c r="N580" s="55"/>
      <c r="O580" s="160"/>
      <c r="P580" s="156"/>
      <c r="Q580" s="156"/>
      <c r="R580" s="18"/>
      <c r="S580" s="161"/>
      <c r="T580" s="159"/>
      <c r="U580" s="30"/>
    </row>
    <row r="581" spans="1:21" ht="22.5" customHeight="1" x14ac:dyDescent="0.2">
      <c r="A581" s="38"/>
      <c r="B581" s="16"/>
      <c r="C581" s="38"/>
      <c r="D581" s="17"/>
      <c r="E581" s="17"/>
      <c r="F581" s="16"/>
      <c r="G581" s="43"/>
      <c r="H581" s="152"/>
      <c r="I581" s="153"/>
      <c r="J581" s="55"/>
      <c r="K581" s="154"/>
      <c r="L581" s="155"/>
      <c r="M581" s="26"/>
      <c r="N581" s="55"/>
      <c r="O581" s="160"/>
      <c r="P581" s="156"/>
      <c r="Q581" s="156"/>
      <c r="R581" s="18"/>
      <c r="S581" s="161"/>
      <c r="T581" s="159"/>
      <c r="U581" s="30"/>
    </row>
    <row r="582" spans="1:21" ht="22.5" customHeight="1" x14ac:dyDescent="0.2">
      <c r="A582" s="38"/>
      <c r="B582" s="16"/>
      <c r="C582" s="38"/>
      <c r="D582" s="17"/>
      <c r="E582" s="17"/>
      <c r="F582" s="16"/>
      <c r="G582" s="43"/>
      <c r="H582" s="152"/>
      <c r="I582" s="153"/>
      <c r="J582" s="55"/>
      <c r="K582" s="154"/>
      <c r="L582" s="155"/>
      <c r="M582" s="26"/>
      <c r="N582" s="55"/>
      <c r="O582" s="160"/>
      <c r="P582" s="156"/>
      <c r="Q582" s="156"/>
      <c r="R582" s="18"/>
      <c r="S582" s="161"/>
      <c r="T582" s="159"/>
      <c r="U582" s="30"/>
    </row>
    <row r="583" spans="1:21" ht="22.5" customHeight="1" x14ac:dyDescent="0.2">
      <c r="A583" s="38"/>
      <c r="B583" s="16"/>
      <c r="C583" s="38"/>
      <c r="D583" s="17"/>
      <c r="E583" s="17"/>
      <c r="F583" s="16"/>
      <c r="G583" s="43"/>
      <c r="H583" s="152"/>
      <c r="I583" s="153"/>
      <c r="J583" s="55"/>
      <c r="K583" s="154"/>
      <c r="L583" s="155"/>
      <c r="M583" s="26"/>
      <c r="N583" s="55"/>
      <c r="O583" s="160"/>
      <c r="P583" s="156"/>
      <c r="Q583" s="156"/>
      <c r="R583" s="18"/>
      <c r="S583" s="161"/>
      <c r="T583" s="159"/>
      <c r="U583" s="30"/>
    </row>
    <row r="584" spans="1:21" ht="22.5" customHeight="1" x14ac:dyDescent="0.2">
      <c r="A584" s="38"/>
      <c r="B584" s="16"/>
      <c r="C584" s="38"/>
      <c r="D584" s="17"/>
      <c r="E584" s="17"/>
      <c r="F584" s="16"/>
      <c r="G584" s="43"/>
      <c r="H584" s="152"/>
      <c r="I584" s="153"/>
      <c r="J584" s="55"/>
      <c r="K584" s="154"/>
      <c r="L584" s="155"/>
      <c r="M584" s="26"/>
      <c r="N584" s="55"/>
      <c r="O584" s="160"/>
      <c r="P584" s="156"/>
      <c r="Q584" s="156"/>
      <c r="R584" s="18"/>
      <c r="S584" s="161"/>
      <c r="T584" s="159"/>
      <c r="U584" s="30"/>
    </row>
    <row r="585" spans="1:21" ht="22.5" customHeight="1" x14ac:dyDescent="0.2">
      <c r="A585" s="38"/>
      <c r="B585" s="16"/>
      <c r="C585" s="38"/>
      <c r="D585" s="17"/>
      <c r="E585" s="17"/>
      <c r="F585" s="16"/>
      <c r="G585" s="43"/>
      <c r="H585" s="152"/>
      <c r="I585" s="153"/>
      <c r="J585" s="55"/>
      <c r="K585" s="154"/>
      <c r="L585" s="155"/>
      <c r="M585" s="26"/>
      <c r="N585" s="55"/>
      <c r="O585" s="160"/>
      <c r="P585" s="156"/>
      <c r="Q585" s="156"/>
      <c r="R585" s="18"/>
      <c r="S585" s="161"/>
      <c r="T585" s="159"/>
      <c r="U585" s="30"/>
    </row>
    <row r="586" spans="1:21" ht="22.5" customHeight="1" x14ac:dyDescent="0.2">
      <c r="A586" s="38"/>
      <c r="B586" s="16"/>
      <c r="C586" s="38"/>
      <c r="D586" s="17"/>
      <c r="E586" s="17"/>
      <c r="F586" s="16"/>
      <c r="G586" s="43"/>
      <c r="H586" s="152"/>
      <c r="I586" s="153"/>
      <c r="J586" s="55"/>
      <c r="K586" s="154"/>
      <c r="L586" s="155"/>
      <c r="M586" s="26"/>
      <c r="N586" s="55"/>
      <c r="O586" s="160"/>
      <c r="P586" s="156"/>
      <c r="Q586" s="156"/>
      <c r="R586" s="18"/>
      <c r="S586" s="161"/>
      <c r="T586" s="159"/>
      <c r="U586" s="30"/>
    </row>
    <row r="587" spans="1:21" ht="22.5" customHeight="1" x14ac:dyDescent="0.2">
      <c r="A587" s="38"/>
      <c r="B587" s="16"/>
      <c r="C587" s="38"/>
      <c r="D587" s="17"/>
      <c r="E587" s="17"/>
      <c r="F587" s="16"/>
      <c r="G587" s="43"/>
      <c r="H587" s="152"/>
      <c r="I587" s="153"/>
      <c r="J587" s="55"/>
      <c r="K587" s="154"/>
      <c r="L587" s="155"/>
      <c r="M587" s="26"/>
      <c r="N587" s="55"/>
      <c r="O587" s="160"/>
      <c r="P587" s="156"/>
      <c r="Q587" s="156"/>
      <c r="R587" s="18"/>
      <c r="S587" s="161"/>
      <c r="T587" s="159"/>
      <c r="U587" s="30"/>
    </row>
    <row r="588" spans="1:21" ht="22.5" customHeight="1" x14ac:dyDescent="0.2">
      <c r="A588" s="38"/>
      <c r="B588" s="16"/>
      <c r="C588" s="38"/>
      <c r="D588" s="17"/>
      <c r="E588" s="17"/>
      <c r="F588" s="16"/>
      <c r="G588" s="43"/>
      <c r="H588" s="152"/>
      <c r="I588" s="153"/>
      <c r="J588" s="55"/>
      <c r="K588" s="154"/>
      <c r="L588" s="155"/>
      <c r="M588" s="26"/>
      <c r="N588" s="55"/>
      <c r="O588" s="160"/>
      <c r="P588" s="156"/>
      <c r="Q588" s="156"/>
      <c r="R588" s="18"/>
      <c r="S588" s="161"/>
      <c r="T588" s="159"/>
      <c r="U588" s="30"/>
    </row>
    <row r="589" spans="1:21" ht="22.5" customHeight="1" x14ac:dyDescent="0.2">
      <c r="A589" s="38"/>
      <c r="B589" s="16"/>
      <c r="C589" s="38"/>
      <c r="D589" s="17"/>
      <c r="E589" s="17"/>
      <c r="F589" s="16"/>
      <c r="G589" s="43"/>
      <c r="H589" s="152"/>
      <c r="I589" s="153"/>
      <c r="J589" s="55"/>
      <c r="K589" s="154"/>
      <c r="L589" s="155"/>
      <c r="M589" s="26"/>
      <c r="N589" s="55"/>
      <c r="O589" s="160"/>
      <c r="P589" s="156"/>
      <c r="Q589" s="156"/>
      <c r="R589" s="18"/>
      <c r="S589" s="161"/>
      <c r="T589" s="159"/>
      <c r="U589" s="30"/>
    </row>
    <row r="590" spans="1:21" ht="22.5" customHeight="1" x14ac:dyDescent="0.2">
      <c r="A590" s="38"/>
      <c r="B590" s="16"/>
      <c r="C590" s="38"/>
      <c r="D590" s="17"/>
      <c r="E590" s="17"/>
      <c r="F590" s="16"/>
      <c r="G590" s="43"/>
      <c r="H590" s="152"/>
      <c r="I590" s="153"/>
      <c r="J590" s="55"/>
      <c r="K590" s="154"/>
      <c r="L590" s="155"/>
      <c r="M590" s="26"/>
      <c r="N590" s="55"/>
      <c r="O590" s="160"/>
      <c r="P590" s="156"/>
      <c r="Q590" s="156"/>
      <c r="R590" s="18"/>
      <c r="S590" s="161"/>
      <c r="T590" s="159"/>
      <c r="U590" s="30"/>
    </row>
    <row r="591" spans="1:21" ht="22.5" customHeight="1" x14ac:dyDescent="0.2">
      <c r="A591" s="38"/>
      <c r="B591" s="16"/>
      <c r="C591" s="38"/>
      <c r="D591" s="17"/>
      <c r="E591" s="17"/>
      <c r="F591" s="16"/>
      <c r="G591" s="43"/>
      <c r="H591" s="152"/>
      <c r="I591" s="153"/>
      <c r="J591" s="55"/>
      <c r="K591" s="154"/>
      <c r="L591" s="155"/>
      <c r="M591" s="26"/>
      <c r="N591" s="55"/>
      <c r="O591" s="160"/>
      <c r="P591" s="156"/>
      <c r="Q591" s="156"/>
      <c r="R591" s="18"/>
      <c r="S591" s="161"/>
      <c r="T591" s="159"/>
      <c r="U591" s="30"/>
    </row>
    <row r="592" spans="1:21" ht="22.5" customHeight="1" x14ac:dyDescent="0.2">
      <c r="A592" s="38"/>
      <c r="B592" s="16"/>
      <c r="C592" s="38"/>
      <c r="D592" s="17"/>
      <c r="E592" s="17"/>
      <c r="F592" s="16"/>
      <c r="G592" s="43"/>
      <c r="H592" s="152"/>
      <c r="I592" s="153"/>
      <c r="J592" s="55"/>
      <c r="K592" s="154"/>
      <c r="L592" s="155"/>
      <c r="M592" s="26"/>
      <c r="N592" s="55"/>
      <c r="O592" s="160"/>
      <c r="P592" s="156"/>
      <c r="Q592" s="156"/>
      <c r="R592" s="18"/>
      <c r="S592" s="161"/>
      <c r="T592" s="159"/>
      <c r="U592" s="30"/>
    </row>
    <row r="593" spans="1:21" ht="22.5" customHeight="1" x14ac:dyDescent="0.2">
      <c r="A593" s="38"/>
      <c r="B593" s="16"/>
      <c r="C593" s="38"/>
      <c r="D593" s="17"/>
      <c r="E593" s="17"/>
      <c r="F593" s="16"/>
      <c r="G593" s="43"/>
      <c r="H593" s="152"/>
      <c r="I593" s="153"/>
      <c r="J593" s="55"/>
      <c r="K593" s="154"/>
      <c r="L593" s="155"/>
      <c r="M593" s="26"/>
      <c r="N593" s="55"/>
      <c r="O593" s="160"/>
      <c r="P593" s="156"/>
      <c r="Q593" s="156"/>
      <c r="R593" s="18"/>
      <c r="S593" s="161"/>
      <c r="T593" s="159"/>
      <c r="U593" s="30"/>
    </row>
    <row r="594" spans="1:21" ht="22.5" customHeight="1" x14ac:dyDescent="0.2">
      <c r="A594" s="38"/>
      <c r="B594" s="16"/>
      <c r="C594" s="38"/>
      <c r="D594" s="17"/>
      <c r="E594" s="17"/>
      <c r="F594" s="16"/>
      <c r="G594" s="43"/>
      <c r="H594" s="152"/>
      <c r="I594" s="153"/>
      <c r="J594" s="55"/>
      <c r="K594" s="154"/>
      <c r="L594" s="155"/>
      <c r="M594" s="26"/>
      <c r="N594" s="55"/>
      <c r="O594" s="160"/>
      <c r="P594" s="156"/>
      <c r="Q594" s="156"/>
      <c r="R594" s="18"/>
      <c r="S594" s="161"/>
      <c r="T594" s="159"/>
      <c r="U594" s="30"/>
    </row>
    <row r="595" spans="1:21" ht="22.5" customHeight="1" x14ac:dyDescent="0.2">
      <c r="A595" s="38"/>
      <c r="B595" s="16"/>
      <c r="C595" s="38"/>
      <c r="D595" s="17"/>
      <c r="E595" s="17"/>
      <c r="F595" s="16"/>
      <c r="G595" s="43"/>
      <c r="H595" s="152"/>
      <c r="I595" s="153"/>
      <c r="J595" s="55"/>
      <c r="K595" s="154"/>
      <c r="L595" s="155"/>
      <c r="M595" s="26"/>
      <c r="N595" s="55"/>
      <c r="O595" s="160"/>
      <c r="P595" s="156"/>
      <c r="Q595" s="156"/>
      <c r="R595" s="18"/>
      <c r="S595" s="161"/>
      <c r="T595" s="159"/>
      <c r="U595" s="30"/>
    </row>
    <row r="596" spans="1:21" ht="22.5" customHeight="1" x14ac:dyDescent="0.2">
      <c r="A596" s="38"/>
      <c r="B596" s="16"/>
      <c r="C596" s="38"/>
      <c r="D596" s="17"/>
      <c r="E596" s="17"/>
      <c r="F596" s="16"/>
      <c r="G596" s="43"/>
      <c r="H596" s="152"/>
      <c r="I596" s="153"/>
      <c r="J596" s="55"/>
      <c r="K596" s="154"/>
      <c r="L596" s="155"/>
      <c r="M596" s="26"/>
      <c r="N596" s="55"/>
      <c r="O596" s="160"/>
      <c r="P596" s="156"/>
      <c r="Q596" s="156"/>
      <c r="R596" s="18"/>
      <c r="S596" s="161"/>
      <c r="T596" s="159"/>
      <c r="U596" s="30"/>
    </row>
    <row r="597" spans="1:21" ht="22.5" customHeight="1" x14ac:dyDescent="0.2">
      <c r="A597" s="38"/>
      <c r="B597" s="16"/>
      <c r="C597" s="38"/>
      <c r="D597" s="17"/>
      <c r="E597" s="17"/>
      <c r="F597" s="16"/>
      <c r="G597" s="43"/>
      <c r="H597" s="152"/>
      <c r="I597" s="153"/>
      <c r="J597" s="55"/>
      <c r="K597" s="154"/>
      <c r="L597" s="155"/>
      <c r="M597" s="26"/>
      <c r="N597" s="55"/>
      <c r="O597" s="160"/>
      <c r="P597" s="156"/>
      <c r="Q597" s="156"/>
      <c r="R597" s="18"/>
      <c r="S597" s="161"/>
      <c r="T597" s="159"/>
      <c r="U597" s="30"/>
    </row>
    <row r="598" spans="1:21" ht="22.5" customHeight="1" x14ac:dyDescent="0.2">
      <c r="A598" s="38"/>
      <c r="B598" s="16"/>
      <c r="C598" s="38"/>
      <c r="D598" s="17"/>
      <c r="E598" s="17"/>
      <c r="F598" s="16"/>
      <c r="G598" s="43"/>
      <c r="H598" s="152"/>
      <c r="I598" s="153"/>
      <c r="J598" s="55"/>
      <c r="K598" s="154"/>
      <c r="L598" s="155"/>
      <c r="M598" s="26"/>
      <c r="N598" s="55"/>
      <c r="O598" s="160"/>
      <c r="P598" s="156"/>
      <c r="Q598" s="156"/>
      <c r="R598" s="18"/>
      <c r="S598" s="161"/>
      <c r="T598" s="159"/>
      <c r="U598" s="30"/>
    </row>
    <row r="599" spans="1:21" ht="22.5" customHeight="1" x14ac:dyDescent="0.2">
      <c r="A599" s="38"/>
      <c r="B599" s="16"/>
      <c r="C599" s="38"/>
      <c r="D599" s="17"/>
      <c r="E599" s="17"/>
      <c r="F599" s="16"/>
      <c r="G599" s="43"/>
      <c r="H599" s="152"/>
      <c r="I599" s="153"/>
      <c r="J599" s="55"/>
      <c r="K599" s="154"/>
      <c r="L599" s="155"/>
      <c r="M599" s="26"/>
      <c r="N599" s="55"/>
      <c r="O599" s="160"/>
      <c r="P599" s="156"/>
      <c r="Q599" s="156"/>
      <c r="R599" s="18"/>
      <c r="S599" s="161"/>
      <c r="T599" s="159"/>
      <c r="U599" s="30"/>
    </row>
    <row r="600" spans="1:21" ht="22.5" customHeight="1" x14ac:dyDescent="0.2">
      <c r="A600" s="38"/>
      <c r="B600" s="16"/>
      <c r="C600" s="38"/>
      <c r="D600" s="17"/>
      <c r="E600" s="17"/>
      <c r="F600" s="16"/>
      <c r="G600" s="43"/>
      <c r="H600" s="152"/>
      <c r="I600" s="153"/>
      <c r="J600" s="55"/>
      <c r="K600" s="154"/>
      <c r="L600" s="155"/>
      <c r="M600" s="26"/>
      <c r="N600" s="55"/>
      <c r="O600" s="160"/>
      <c r="P600" s="156"/>
      <c r="Q600" s="156"/>
      <c r="R600" s="18"/>
      <c r="S600" s="161"/>
      <c r="T600" s="159"/>
      <c r="U600" s="30"/>
    </row>
    <row r="601" spans="1:21" ht="22.5" customHeight="1" x14ac:dyDescent="0.2">
      <c r="A601" s="38"/>
      <c r="B601" s="16"/>
      <c r="C601" s="38"/>
      <c r="D601" s="17"/>
      <c r="E601" s="17"/>
      <c r="F601" s="16"/>
      <c r="G601" s="43"/>
      <c r="H601" s="152"/>
      <c r="I601" s="153"/>
      <c r="J601" s="55"/>
      <c r="K601" s="154"/>
      <c r="L601" s="155"/>
      <c r="M601" s="26"/>
      <c r="N601" s="55"/>
      <c r="O601" s="160"/>
      <c r="P601" s="156"/>
      <c r="Q601" s="156"/>
      <c r="R601" s="18"/>
      <c r="S601" s="161"/>
      <c r="T601" s="159"/>
      <c r="U601" s="30"/>
    </row>
    <row r="602" spans="1:21" ht="22.5" customHeight="1" x14ac:dyDescent="0.2">
      <c r="A602" s="38"/>
      <c r="B602" s="16"/>
      <c r="C602" s="38"/>
      <c r="D602" s="17"/>
      <c r="E602" s="17"/>
      <c r="F602" s="16"/>
      <c r="G602" s="43"/>
      <c r="H602" s="152"/>
      <c r="I602" s="153"/>
      <c r="J602" s="55"/>
      <c r="K602" s="154"/>
      <c r="L602" s="155"/>
      <c r="M602" s="26"/>
      <c r="N602" s="55"/>
      <c r="O602" s="160"/>
      <c r="P602" s="156"/>
      <c r="Q602" s="156"/>
      <c r="R602" s="18"/>
      <c r="S602" s="161"/>
      <c r="T602" s="159"/>
      <c r="U602" s="30"/>
    </row>
    <row r="603" spans="1:21" ht="22.5" customHeight="1" x14ac:dyDescent="0.2">
      <c r="A603" s="38"/>
      <c r="B603" s="16"/>
      <c r="C603" s="38"/>
      <c r="D603" s="17"/>
      <c r="E603" s="17"/>
      <c r="F603" s="16"/>
      <c r="G603" s="43"/>
      <c r="H603" s="152"/>
      <c r="I603" s="153"/>
      <c r="J603" s="55"/>
      <c r="K603" s="154"/>
      <c r="L603" s="155"/>
      <c r="M603" s="26"/>
      <c r="N603" s="55"/>
      <c r="O603" s="160"/>
      <c r="P603" s="156"/>
      <c r="Q603" s="156"/>
      <c r="R603" s="18"/>
      <c r="S603" s="161"/>
      <c r="T603" s="159"/>
      <c r="U603" s="30"/>
    </row>
    <row r="604" spans="1:21" ht="22.5" customHeight="1" x14ac:dyDescent="0.2">
      <c r="A604" s="38"/>
      <c r="B604" s="16"/>
      <c r="C604" s="38"/>
      <c r="D604" s="17"/>
      <c r="E604" s="17"/>
      <c r="F604" s="16"/>
      <c r="G604" s="43"/>
      <c r="H604" s="152"/>
      <c r="I604" s="153"/>
      <c r="J604" s="55"/>
      <c r="K604" s="154"/>
      <c r="L604" s="155"/>
      <c r="M604" s="26"/>
      <c r="N604" s="55"/>
      <c r="O604" s="160"/>
      <c r="P604" s="156"/>
      <c r="Q604" s="156"/>
      <c r="R604" s="18"/>
      <c r="S604" s="161"/>
      <c r="T604" s="159"/>
      <c r="U604" s="30"/>
    </row>
    <row r="605" spans="1:21" ht="22.5" customHeight="1" x14ac:dyDescent="0.2">
      <c r="A605" s="38"/>
      <c r="B605" s="16"/>
      <c r="C605" s="38"/>
      <c r="D605" s="17"/>
      <c r="E605" s="17"/>
      <c r="F605" s="16"/>
      <c r="G605" s="43"/>
      <c r="H605" s="152"/>
      <c r="I605" s="153"/>
      <c r="J605" s="55"/>
      <c r="K605" s="154"/>
      <c r="L605" s="155"/>
      <c r="M605" s="26"/>
      <c r="N605" s="55"/>
      <c r="O605" s="160"/>
      <c r="P605" s="156"/>
      <c r="Q605" s="156"/>
      <c r="R605" s="18"/>
      <c r="S605" s="161"/>
      <c r="T605" s="159"/>
      <c r="U605" s="30"/>
    </row>
    <row r="606" spans="1:21" ht="22.5" customHeight="1" x14ac:dyDescent="0.2">
      <c r="A606" s="38"/>
      <c r="B606" s="16"/>
      <c r="C606" s="38"/>
      <c r="D606" s="17"/>
      <c r="E606" s="17"/>
      <c r="F606" s="16"/>
      <c r="G606" s="43"/>
      <c r="H606" s="152"/>
      <c r="I606" s="153"/>
      <c r="J606" s="55"/>
      <c r="K606" s="154"/>
      <c r="L606" s="155"/>
      <c r="M606" s="26"/>
      <c r="N606" s="55"/>
      <c r="O606" s="160"/>
      <c r="P606" s="156"/>
      <c r="Q606" s="156"/>
      <c r="R606" s="18"/>
      <c r="S606" s="161"/>
      <c r="T606" s="159"/>
      <c r="U606" s="30"/>
    </row>
    <row r="607" spans="1:21" ht="22.5" customHeight="1" x14ac:dyDescent="0.2">
      <c r="A607" s="38"/>
      <c r="B607" s="16"/>
      <c r="C607" s="38"/>
      <c r="D607" s="17"/>
      <c r="E607" s="17"/>
      <c r="F607" s="16"/>
      <c r="G607" s="43"/>
      <c r="H607" s="152"/>
      <c r="I607" s="153"/>
      <c r="J607" s="55"/>
      <c r="K607" s="154"/>
      <c r="L607" s="155"/>
      <c r="M607" s="26"/>
      <c r="N607" s="55"/>
      <c r="O607" s="160"/>
      <c r="P607" s="156"/>
      <c r="Q607" s="156"/>
      <c r="R607" s="18"/>
      <c r="S607" s="161"/>
      <c r="T607" s="159"/>
      <c r="U607" s="30"/>
    </row>
    <row r="608" spans="1:21" ht="22.5" customHeight="1" x14ac:dyDescent="0.2">
      <c r="A608" s="38"/>
      <c r="B608" s="16"/>
      <c r="C608" s="38"/>
      <c r="D608" s="17"/>
      <c r="E608" s="17"/>
      <c r="F608" s="16"/>
      <c r="G608" s="43"/>
      <c r="H608" s="152"/>
      <c r="I608" s="153"/>
      <c r="J608" s="55"/>
      <c r="K608" s="154"/>
      <c r="L608" s="155"/>
      <c r="M608" s="26"/>
      <c r="N608" s="55"/>
      <c r="O608" s="160"/>
      <c r="P608" s="156"/>
      <c r="Q608" s="156"/>
      <c r="R608" s="18"/>
      <c r="S608" s="161"/>
      <c r="T608" s="159"/>
      <c r="U608" s="30"/>
    </row>
    <row r="609" spans="1:21" ht="22.5" customHeight="1" x14ac:dyDescent="0.2">
      <c r="A609" s="38"/>
      <c r="B609" s="16"/>
      <c r="C609" s="38"/>
      <c r="D609" s="17"/>
      <c r="E609" s="17"/>
      <c r="F609" s="16"/>
      <c r="G609" s="43"/>
      <c r="H609" s="152"/>
      <c r="I609" s="153"/>
      <c r="J609" s="55"/>
      <c r="K609" s="154"/>
      <c r="L609" s="155"/>
      <c r="M609" s="26"/>
      <c r="N609" s="55"/>
      <c r="O609" s="160"/>
      <c r="P609" s="156"/>
      <c r="Q609" s="156"/>
      <c r="R609" s="18"/>
      <c r="S609" s="161"/>
      <c r="T609" s="159"/>
      <c r="U609" s="30"/>
    </row>
    <row r="610" spans="1:21" ht="22.5" customHeight="1" x14ac:dyDescent="0.2">
      <c r="A610" s="38"/>
      <c r="B610" s="16"/>
      <c r="C610" s="38"/>
      <c r="D610" s="17"/>
      <c r="E610" s="17"/>
      <c r="F610" s="16"/>
      <c r="G610" s="43"/>
      <c r="H610" s="152"/>
      <c r="I610" s="153"/>
      <c r="J610" s="55"/>
      <c r="K610" s="154"/>
      <c r="L610" s="155"/>
      <c r="M610" s="26"/>
      <c r="N610" s="55"/>
      <c r="O610" s="160"/>
      <c r="P610" s="156"/>
      <c r="Q610" s="156"/>
      <c r="R610" s="18"/>
      <c r="S610" s="161"/>
      <c r="T610" s="159"/>
      <c r="U610" s="30"/>
    </row>
    <row r="611" spans="1:21" ht="22.5" customHeight="1" x14ac:dyDescent="0.2">
      <c r="A611" s="38"/>
      <c r="B611" s="16"/>
      <c r="C611" s="38"/>
      <c r="D611" s="17"/>
      <c r="E611" s="17"/>
      <c r="F611" s="16"/>
      <c r="G611" s="43"/>
      <c r="H611" s="152"/>
      <c r="I611" s="153"/>
      <c r="J611" s="55"/>
      <c r="K611" s="154"/>
      <c r="L611" s="155"/>
      <c r="M611" s="26"/>
      <c r="N611" s="55"/>
      <c r="O611" s="160"/>
      <c r="P611" s="156"/>
      <c r="Q611" s="156"/>
      <c r="R611" s="18"/>
      <c r="S611" s="161"/>
      <c r="T611" s="159"/>
      <c r="U611" s="30"/>
    </row>
    <row r="612" spans="1:21" ht="22.5" customHeight="1" x14ac:dyDescent="0.2">
      <c r="A612" s="38"/>
      <c r="B612" s="16"/>
      <c r="C612" s="38"/>
      <c r="D612" s="17"/>
      <c r="E612" s="17"/>
      <c r="F612" s="16"/>
      <c r="G612" s="43"/>
      <c r="H612" s="152"/>
      <c r="I612" s="153"/>
      <c r="J612" s="55"/>
      <c r="K612" s="154"/>
      <c r="L612" s="155"/>
      <c r="M612" s="26"/>
      <c r="N612" s="55"/>
      <c r="O612" s="160"/>
      <c r="P612" s="156"/>
      <c r="Q612" s="156"/>
      <c r="R612" s="18"/>
      <c r="S612" s="161"/>
      <c r="T612" s="159"/>
      <c r="U612" s="30"/>
    </row>
    <row r="613" spans="1:21" ht="22.5" customHeight="1" x14ac:dyDescent="0.2">
      <c r="A613" s="38"/>
      <c r="B613" s="16"/>
      <c r="C613" s="38"/>
      <c r="D613" s="17"/>
      <c r="E613" s="17"/>
      <c r="F613" s="16"/>
      <c r="G613" s="43"/>
      <c r="H613" s="152"/>
      <c r="I613" s="153"/>
      <c r="J613" s="55"/>
      <c r="K613" s="154"/>
      <c r="L613" s="155"/>
      <c r="M613" s="26"/>
      <c r="N613" s="55"/>
      <c r="O613" s="160"/>
      <c r="P613" s="156"/>
      <c r="Q613" s="156"/>
      <c r="R613" s="18"/>
      <c r="S613" s="161"/>
      <c r="T613" s="159"/>
      <c r="U613" s="30"/>
    </row>
    <row r="614" spans="1:21" ht="22.5" customHeight="1" x14ac:dyDescent="0.2">
      <c r="A614" s="38"/>
      <c r="B614" s="16"/>
      <c r="C614" s="38"/>
      <c r="D614" s="17"/>
      <c r="E614" s="17"/>
      <c r="F614" s="16"/>
      <c r="G614" s="43"/>
      <c r="H614" s="152"/>
      <c r="I614" s="153"/>
      <c r="J614" s="55"/>
      <c r="K614" s="154"/>
      <c r="L614" s="155"/>
      <c r="M614" s="26"/>
      <c r="N614" s="55"/>
      <c r="O614" s="160"/>
      <c r="P614" s="156"/>
      <c r="Q614" s="156"/>
      <c r="R614" s="18"/>
      <c r="S614" s="161"/>
      <c r="T614" s="159"/>
      <c r="U614" s="30"/>
    </row>
    <row r="615" spans="1:21" ht="22.5" customHeight="1" x14ac:dyDescent="0.2">
      <c r="A615" s="38"/>
      <c r="B615" s="16"/>
      <c r="C615" s="38"/>
      <c r="D615" s="17"/>
      <c r="E615" s="17"/>
      <c r="F615" s="16"/>
      <c r="G615" s="43"/>
      <c r="H615" s="152"/>
      <c r="I615" s="153"/>
      <c r="J615" s="55"/>
      <c r="K615" s="154"/>
      <c r="L615" s="155"/>
      <c r="M615" s="26"/>
      <c r="N615" s="55"/>
      <c r="O615" s="160"/>
      <c r="P615" s="156"/>
      <c r="Q615" s="156"/>
      <c r="R615" s="18"/>
      <c r="S615" s="161"/>
      <c r="T615" s="159"/>
      <c r="U615" s="30"/>
    </row>
    <row r="616" spans="1:21" ht="22.5" customHeight="1" x14ac:dyDescent="0.2">
      <c r="A616" s="38"/>
      <c r="B616" s="16"/>
      <c r="C616" s="38"/>
      <c r="D616" s="17"/>
      <c r="E616" s="17"/>
      <c r="F616" s="16"/>
      <c r="G616" s="43"/>
      <c r="H616" s="152"/>
      <c r="I616" s="153"/>
      <c r="J616" s="55"/>
      <c r="K616" s="154"/>
      <c r="L616" s="155"/>
      <c r="M616" s="26"/>
      <c r="N616" s="55"/>
      <c r="O616" s="160"/>
      <c r="P616" s="156"/>
      <c r="Q616" s="156"/>
      <c r="R616" s="18"/>
      <c r="S616" s="161"/>
      <c r="T616" s="159"/>
      <c r="U616" s="30"/>
    </row>
    <row r="617" spans="1:21" ht="22.5" customHeight="1" x14ac:dyDescent="0.2">
      <c r="A617" s="38"/>
      <c r="B617" s="16"/>
      <c r="C617" s="38"/>
      <c r="D617" s="17"/>
      <c r="E617" s="17"/>
      <c r="F617" s="16"/>
      <c r="G617" s="43"/>
      <c r="H617" s="152"/>
      <c r="I617" s="153"/>
      <c r="J617" s="55"/>
      <c r="K617" s="154"/>
      <c r="L617" s="155"/>
      <c r="M617" s="26"/>
      <c r="N617" s="55"/>
      <c r="O617" s="160"/>
      <c r="P617" s="156"/>
      <c r="Q617" s="156"/>
      <c r="R617" s="18"/>
      <c r="S617" s="161"/>
      <c r="T617" s="159"/>
      <c r="U617" s="30"/>
    </row>
    <row r="618" spans="1:21" ht="22.5" customHeight="1" x14ac:dyDescent="0.2">
      <c r="A618" s="38"/>
      <c r="B618" s="16"/>
      <c r="C618" s="38"/>
      <c r="D618" s="17"/>
      <c r="E618" s="17"/>
      <c r="F618" s="16"/>
      <c r="G618" s="43"/>
      <c r="H618" s="152"/>
      <c r="I618" s="153"/>
      <c r="J618" s="55"/>
      <c r="K618" s="154"/>
      <c r="L618" s="155"/>
      <c r="M618" s="26"/>
      <c r="N618" s="55"/>
      <c r="O618" s="160"/>
      <c r="P618" s="156"/>
      <c r="Q618" s="156"/>
      <c r="R618" s="18"/>
      <c r="S618" s="161"/>
      <c r="T618" s="159"/>
      <c r="U618" s="30"/>
    </row>
    <row r="619" spans="1:21" ht="22.5" customHeight="1" x14ac:dyDescent="0.2">
      <c r="A619" s="38"/>
      <c r="B619" s="16"/>
      <c r="C619" s="38"/>
      <c r="D619" s="17"/>
      <c r="E619" s="17"/>
      <c r="F619" s="16"/>
      <c r="G619" s="43"/>
      <c r="H619" s="152"/>
      <c r="I619" s="153"/>
      <c r="J619" s="55"/>
      <c r="K619" s="154"/>
      <c r="L619" s="155"/>
      <c r="M619" s="26"/>
      <c r="N619" s="55"/>
      <c r="O619" s="160"/>
      <c r="P619" s="156"/>
      <c r="Q619" s="156"/>
      <c r="R619" s="18"/>
      <c r="S619" s="161"/>
      <c r="T619" s="159"/>
      <c r="U619" s="30"/>
    </row>
    <row r="620" spans="1:21" ht="22.5" customHeight="1" x14ac:dyDescent="0.2">
      <c r="A620" s="38"/>
      <c r="B620" s="16"/>
      <c r="C620" s="38"/>
      <c r="D620" s="17"/>
      <c r="E620" s="17"/>
      <c r="F620" s="16"/>
      <c r="G620" s="43"/>
      <c r="H620" s="152"/>
      <c r="I620" s="153"/>
      <c r="J620" s="55"/>
      <c r="K620" s="154"/>
      <c r="L620" s="155"/>
      <c r="M620" s="26"/>
      <c r="N620" s="55"/>
      <c r="O620" s="160"/>
      <c r="P620" s="156"/>
      <c r="Q620" s="156"/>
      <c r="R620" s="18"/>
      <c r="S620" s="161"/>
      <c r="T620" s="159"/>
      <c r="U620" s="30"/>
    </row>
    <row r="621" spans="1:21" ht="22.5" customHeight="1" x14ac:dyDescent="0.2">
      <c r="A621" s="38"/>
      <c r="B621" s="16"/>
      <c r="C621" s="38"/>
      <c r="D621" s="17"/>
      <c r="E621" s="17"/>
      <c r="F621" s="16"/>
      <c r="G621" s="43"/>
      <c r="H621" s="152"/>
      <c r="I621" s="153"/>
      <c r="J621" s="55"/>
      <c r="K621" s="154"/>
      <c r="L621" s="155"/>
      <c r="M621" s="26"/>
      <c r="N621" s="55"/>
      <c r="O621" s="160"/>
      <c r="P621" s="156"/>
      <c r="Q621" s="156"/>
      <c r="R621" s="18"/>
      <c r="S621" s="161"/>
      <c r="T621" s="159"/>
      <c r="U621" s="30"/>
    </row>
    <row r="622" spans="1:21" ht="22.5" customHeight="1" x14ac:dyDescent="0.2">
      <c r="A622" s="38"/>
      <c r="B622" s="16"/>
      <c r="C622" s="38"/>
      <c r="D622" s="17"/>
      <c r="E622" s="17"/>
      <c r="F622" s="16"/>
      <c r="G622" s="43"/>
      <c r="H622" s="152"/>
      <c r="I622" s="153"/>
      <c r="J622" s="55"/>
      <c r="K622" s="154"/>
      <c r="L622" s="155"/>
      <c r="M622" s="26"/>
      <c r="N622" s="55"/>
      <c r="O622" s="160"/>
      <c r="P622" s="156"/>
      <c r="Q622" s="156"/>
      <c r="R622" s="18"/>
      <c r="S622" s="161"/>
      <c r="T622" s="159"/>
      <c r="U622" s="30"/>
    </row>
    <row r="623" spans="1:21" ht="22.5" customHeight="1" x14ac:dyDescent="0.2">
      <c r="A623" s="38"/>
      <c r="B623" s="16"/>
      <c r="C623" s="38"/>
      <c r="D623" s="17"/>
      <c r="E623" s="17"/>
      <c r="F623" s="16"/>
      <c r="G623" s="43"/>
      <c r="H623" s="152"/>
      <c r="I623" s="153"/>
      <c r="J623" s="55"/>
      <c r="K623" s="154"/>
      <c r="L623" s="155"/>
      <c r="M623" s="26"/>
      <c r="N623" s="55"/>
      <c r="O623" s="160"/>
      <c r="P623" s="156"/>
      <c r="Q623" s="156"/>
      <c r="R623" s="18"/>
      <c r="S623" s="161"/>
      <c r="T623" s="159"/>
      <c r="U623" s="30"/>
    </row>
    <row r="624" spans="1:21" ht="22.5" customHeight="1" x14ac:dyDescent="0.2">
      <c r="A624" s="38"/>
      <c r="B624" s="16"/>
      <c r="C624" s="38"/>
      <c r="D624" s="17"/>
      <c r="E624" s="17"/>
      <c r="F624" s="16"/>
      <c r="G624" s="43"/>
      <c r="H624" s="152"/>
      <c r="I624" s="153"/>
      <c r="J624" s="55"/>
      <c r="K624" s="154"/>
      <c r="L624" s="155"/>
      <c r="M624" s="26"/>
      <c r="N624" s="55"/>
      <c r="O624" s="160"/>
      <c r="P624" s="156"/>
      <c r="Q624" s="156"/>
      <c r="R624" s="18"/>
      <c r="S624" s="161"/>
      <c r="T624" s="159"/>
      <c r="U624" s="30"/>
    </row>
    <row r="625" spans="1:21" ht="22.5" customHeight="1" x14ac:dyDescent="0.2">
      <c r="A625" s="38"/>
      <c r="B625" s="16"/>
      <c r="C625" s="38"/>
      <c r="D625" s="17"/>
      <c r="E625" s="17"/>
      <c r="F625" s="16"/>
      <c r="G625" s="43"/>
      <c r="H625" s="152"/>
      <c r="I625" s="153"/>
      <c r="J625" s="55"/>
      <c r="K625" s="154"/>
      <c r="L625" s="155"/>
      <c r="M625" s="26"/>
      <c r="N625" s="55"/>
      <c r="O625" s="160"/>
      <c r="P625" s="156"/>
      <c r="Q625" s="156"/>
      <c r="R625" s="18"/>
      <c r="S625" s="161"/>
      <c r="T625" s="159"/>
      <c r="U625" s="30"/>
    </row>
    <row r="626" spans="1:21" ht="22.5" customHeight="1" x14ac:dyDescent="0.2">
      <c r="A626" s="38"/>
      <c r="B626" s="16"/>
      <c r="C626" s="38"/>
      <c r="D626" s="17"/>
      <c r="E626" s="17"/>
      <c r="F626" s="16"/>
      <c r="G626" s="43"/>
      <c r="H626" s="152"/>
      <c r="I626" s="153"/>
      <c r="J626" s="55"/>
      <c r="K626" s="154"/>
      <c r="L626" s="155"/>
      <c r="M626" s="26"/>
      <c r="N626" s="55"/>
      <c r="O626" s="160"/>
      <c r="P626" s="156"/>
      <c r="Q626" s="156"/>
      <c r="R626" s="18"/>
      <c r="S626" s="161"/>
      <c r="T626" s="159"/>
      <c r="U626" s="30"/>
    </row>
    <row r="627" spans="1:21" ht="22.5" customHeight="1" x14ac:dyDescent="0.2">
      <c r="A627" s="38"/>
      <c r="B627" s="16"/>
      <c r="C627" s="38"/>
      <c r="D627" s="17"/>
      <c r="E627" s="17"/>
      <c r="F627" s="16"/>
      <c r="G627" s="43"/>
      <c r="H627" s="152"/>
      <c r="I627" s="153"/>
      <c r="J627" s="55"/>
      <c r="K627" s="154"/>
      <c r="L627" s="155"/>
      <c r="M627" s="26"/>
      <c r="N627" s="55"/>
      <c r="O627" s="160"/>
      <c r="P627" s="156"/>
      <c r="Q627" s="156"/>
      <c r="R627" s="18"/>
      <c r="S627" s="161"/>
      <c r="T627" s="159"/>
      <c r="U627" s="30"/>
    </row>
    <row r="628" spans="1:21" ht="22.5" customHeight="1" x14ac:dyDescent="0.2">
      <c r="A628" s="38"/>
      <c r="B628" s="16"/>
      <c r="C628" s="38"/>
      <c r="D628" s="17"/>
      <c r="E628" s="17"/>
      <c r="F628" s="16"/>
      <c r="G628" s="43"/>
      <c r="H628" s="152"/>
      <c r="I628" s="153"/>
      <c r="J628" s="55"/>
      <c r="K628" s="154"/>
      <c r="L628" s="155"/>
      <c r="M628" s="26"/>
      <c r="N628" s="55"/>
      <c r="O628" s="160"/>
      <c r="P628" s="156"/>
      <c r="Q628" s="156"/>
      <c r="R628" s="18"/>
      <c r="S628" s="161"/>
      <c r="T628" s="159"/>
      <c r="U628" s="30"/>
    </row>
    <row r="629" spans="1:21" ht="22.5" customHeight="1" x14ac:dyDescent="0.2">
      <c r="A629" s="38"/>
      <c r="B629" s="16"/>
      <c r="C629" s="38"/>
      <c r="D629" s="17"/>
      <c r="E629" s="17"/>
      <c r="F629" s="16"/>
      <c r="G629" s="43"/>
      <c r="H629" s="152"/>
      <c r="I629" s="153"/>
      <c r="J629" s="55"/>
      <c r="K629" s="154"/>
      <c r="L629" s="155"/>
      <c r="M629" s="26"/>
      <c r="N629" s="55"/>
      <c r="O629" s="160"/>
      <c r="P629" s="156"/>
      <c r="Q629" s="156"/>
      <c r="R629" s="18"/>
      <c r="S629" s="161"/>
      <c r="T629" s="159"/>
      <c r="U629" s="30"/>
    </row>
    <row r="630" spans="1:21" ht="22.5" customHeight="1" x14ac:dyDescent="0.2">
      <c r="A630" s="38"/>
      <c r="B630" s="16"/>
      <c r="C630" s="38"/>
      <c r="D630" s="17"/>
      <c r="E630" s="17"/>
      <c r="F630" s="16"/>
      <c r="G630" s="43"/>
      <c r="H630" s="152"/>
      <c r="I630" s="153"/>
      <c r="J630" s="55"/>
      <c r="K630" s="154"/>
      <c r="L630" s="155"/>
      <c r="M630" s="26"/>
      <c r="N630" s="55"/>
      <c r="O630" s="160"/>
      <c r="P630" s="156"/>
      <c r="Q630" s="156"/>
      <c r="R630" s="18"/>
      <c r="S630" s="161"/>
      <c r="T630" s="159"/>
      <c r="U630" s="30"/>
    </row>
    <row r="631" spans="1:21" ht="22.5" customHeight="1" x14ac:dyDescent="0.2">
      <c r="A631" s="38"/>
      <c r="B631" s="16"/>
      <c r="C631" s="38"/>
      <c r="D631" s="17"/>
      <c r="E631" s="17"/>
      <c r="F631" s="16"/>
      <c r="G631" s="43"/>
      <c r="H631" s="152"/>
      <c r="I631" s="153"/>
      <c r="J631" s="55"/>
      <c r="K631" s="154"/>
      <c r="L631" s="155"/>
      <c r="M631" s="26"/>
      <c r="N631" s="55"/>
      <c r="O631" s="160"/>
      <c r="P631" s="156"/>
      <c r="Q631" s="156"/>
      <c r="R631" s="18"/>
      <c r="S631" s="161"/>
      <c r="T631" s="159"/>
      <c r="U631" s="30"/>
    </row>
    <row r="632" spans="1:21" ht="22.5" customHeight="1" x14ac:dyDescent="0.2">
      <c r="A632" s="38"/>
      <c r="B632" s="16"/>
      <c r="C632" s="38"/>
      <c r="D632" s="17"/>
      <c r="E632" s="17"/>
      <c r="F632" s="16"/>
      <c r="G632" s="43"/>
      <c r="H632" s="152"/>
      <c r="I632" s="153"/>
      <c r="J632" s="55"/>
      <c r="K632" s="154"/>
      <c r="L632" s="155"/>
      <c r="M632" s="26"/>
      <c r="N632" s="55"/>
      <c r="O632" s="160"/>
      <c r="P632" s="156"/>
      <c r="Q632" s="156"/>
      <c r="R632" s="18"/>
      <c r="S632" s="161"/>
      <c r="T632" s="159"/>
      <c r="U632" s="30"/>
    </row>
    <row r="633" spans="1:21" ht="22.5" customHeight="1" x14ac:dyDescent="0.2">
      <c r="A633" s="38"/>
      <c r="B633" s="16"/>
      <c r="C633" s="38"/>
      <c r="D633" s="17"/>
      <c r="E633" s="17"/>
      <c r="F633" s="16"/>
      <c r="G633" s="43"/>
      <c r="H633" s="152"/>
      <c r="I633" s="153"/>
      <c r="J633" s="55"/>
      <c r="K633" s="154"/>
      <c r="L633" s="155"/>
      <c r="M633" s="26"/>
      <c r="N633" s="55"/>
      <c r="O633" s="160"/>
      <c r="P633" s="156"/>
      <c r="Q633" s="156"/>
      <c r="R633" s="18"/>
      <c r="S633" s="161"/>
      <c r="T633" s="159"/>
      <c r="U633" s="30"/>
    </row>
    <row r="634" spans="1:21" ht="22.5" customHeight="1" x14ac:dyDescent="0.2">
      <c r="A634" s="38"/>
      <c r="B634" s="16"/>
      <c r="C634" s="38"/>
      <c r="D634" s="17"/>
      <c r="E634" s="17"/>
      <c r="F634" s="16"/>
      <c r="G634" s="43"/>
      <c r="H634" s="152"/>
      <c r="I634" s="153"/>
      <c r="J634" s="55"/>
      <c r="K634" s="154"/>
      <c r="L634" s="155"/>
      <c r="M634" s="26"/>
      <c r="N634" s="55"/>
      <c r="O634" s="160"/>
      <c r="P634" s="156"/>
      <c r="Q634" s="156"/>
      <c r="R634" s="18"/>
      <c r="S634" s="161"/>
      <c r="T634" s="159"/>
      <c r="U634" s="30"/>
    </row>
    <row r="635" spans="1:21" ht="22.5" customHeight="1" x14ac:dyDescent="0.2">
      <c r="A635" s="38"/>
      <c r="B635" s="16"/>
      <c r="C635" s="38"/>
      <c r="D635" s="17"/>
      <c r="E635" s="17"/>
      <c r="F635" s="16"/>
      <c r="G635" s="43"/>
      <c r="H635" s="152"/>
      <c r="I635" s="153"/>
      <c r="J635" s="55"/>
      <c r="K635" s="154"/>
      <c r="L635" s="155"/>
      <c r="M635" s="26"/>
      <c r="N635" s="55"/>
      <c r="O635" s="160"/>
      <c r="P635" s="156"/>
      <c r="Q635" s="156"/>
      <c r="R635" s="18"/>
      <c r="S635" s="161"/>
      <c r="T635" s="159"/>
      <c r="U635" s="30"/>
    </row>
    <row r="636" spans="1:21" ht="22.5" customHeight="1" x14ac:dyDescent="0.2">
      <c r="A636" s="38"/>
      <c r="B636" s="16"/>
      <c r="C636" s="38"/>
      <c r="D636" s="17"/>
      <c r="E636" s="17"/>
      <c r="F636" s="16"/>
      <c r="G636" s="43"/>
      <c r="H636" s="152"/>
      <c r="I636" s="153"/>
      <c r="J636" s="55"/>
      <c r="K636" s="154"/>
      <c r="L636" s="155"/>
      <c r="M636" s="26"/>
      <c r="N636" s="55"/>
      <c r="O636" s="160"/>
      <c r="P636" s="156"/>
      <c r="Q636" s="156"/>
      <c r="R636" s="18"/>
      <c r="S636" s="161"/>
      <c r="T636" s="159"/>
      <c r="U636" s="30"/>
    </row>
    <row r="637" spans="1:21" ht="22.5" customHeight="1" x14ac:dyDescent="0.2">
      <c r="A637" s="38"/>
      <c r="B637" s="16"/>
      <c r="C637" s="38"/>
      <c r="D637" s="17"/>
      <c r="E637" s="17"/>
      <c r="F637" s="16"/>
      <c r="G637" s="43"/>
      <c r="H637" s="152"/>
      <c r="I637" s="153"/>
      <c r="J637" s="55"/>
      <c r="K637" s="154"/>
      <c r="L637" s="155"/>
      <c r="M637" s="26"/>
      <c r="N637" s="55"/>
      <c r="O637" s="160"/>
      <c r="P637" s="156"/>
      <c r="Q637" s="156"/>
      <c r="R637" s="18"/>
      <c r="S637" s="161"/>
      <c r="T637" s="159"/>
      <c r="U637" s="30"/>
    </row>
    <row r="638" spans="1:21" ht="22.5" customHeight="1" x14ac:dyDescent="0.2">
      <c r="A638" s="38"/>
      <c r="B638" s="16"/>
      <c r="C638" s="38"/>
      <c r="D638" s="17"/>
      <c r="E638" s="17"/>
      <c r="F638" s="16"/>
      <c r="G638" s="43"/>
      <c r="H638" s="152"/>
      <c r="I638" s="153"/>
      <c r="J638" s="55"/>
      <c r="K638" s="154"/>
      <c r="L638" s="155"/>
      <c r="M638" s="26"/>
      <c r="N638" s="55"/>
      <c r="O638" s="160"/>
      <c r="P638" s="156"/>
      <c r="Q638" s="156"/>
      <c r="R638" s="18"/>
      <c r="S638" s="161"/>
      <c r="T638" s="159"/>
      <c r="U638" s="30"/>
    </row>
    <row r="639" spans="1:21" ht="22.5" customHeight="1" x14ac:dyDescent="0.2">
      <c r="A639" s="38"/>
      <c r="B639" s="16"/>
      <c r="C639" s="38"/>
      <c r="D639" s="17"/>
      <c r="E639" s="17"/>
      <c r="F639" s="16"/>
      <c r="G639" s="43"/>
      <c r="H639" s="152"/>
      <c r="I639" s="153"/>
      <c r="J639" s="55"/>
      <c r="K639" s="154"/>
      <c r="L639" s="155"/>
      <c r="M639" s="26"/>
      <c r="N639" s="55"/>
      <c r="O639" s="160"/>
      <c r="P639" s="156"/>
      <c r="Q639" s="156"/>
      <c r="R639" s="18"/>
      <c r="S639" s="161"/>
      <c r="T639" s="159"/>
      <c r="U639" s="30"/>
    </row>
    <row r="640" spans="1:21" ht="22.5" customHeight="1" x14ac:dyDescent="0.2">
      <c r="A640" s="38"/>
      <c r="B640" s="16"/>
      <c r="C640" s="38"/>
      <c r="D640" s="17"/>
      <c r="E640" s="17"/>
      <c r="F640" s="16"/>
      <c r="G640" s="43"/>
      <c r="H640" s="152"/>
      <c r="I640" s="153"/>
      <c r="J640" s="55"/>
      <c r="K640" s="154"/>
      <c r="L640" s="155"/>
      <c r="M640" s="26"/>
      <c r="N640" s="55"/>
      <c r="O640" s="160"/>
      <c r="P640" s="156"/>
      <c r="Q640" s="156"/>
      <c r="R640" s="18"/>
      <c r="S640" s="161"/>
      <c r="T640" s="159"/>
      <c r="U640" s="30"/>
    </row>
    <row r="641" spans="1:21" ht="22.5" customHeight="1" x14ac:dyDescent="0.2">
      <c r="A641" s="38"/>
      <c r="B641" s="16"/>
      <c r="C641" s="38"/>
      <c r="D641" s="17"/>
      <c r="E641" s="17"/>
      <c r="F641" s="16"/>
      <c r="G641" s="43"/>
      <c r="H641" s="152"/>
      <c r="I641" s="153"/>
      <c r="J641" s="55"/>
      <c r="K641" s="154"/>
      <c r="L641" s="155"/>
      <c r="M641" s="26"/>
      <c r="N641" s="55"/>
      <c r="O641" s="160"/>
      <c r="P641" s="156"/>
      <c r="Q641" s="156"/>
      <c r="R641" s="18"/>
      <c r="S641" s="161"/>
      <c r="T641" s="159"/>
      <c r="U641" s="30"/>
    </row>
    <row r="642" spans="1:21" ht="22.5" customHeight="1" x14ac:dyDescent="0.2">
      <c r="A642" s="38"/>
      <c r="B642" s="16"/>
      <c r="C642" s="38"/>
      <c r="D642" s="17"/>
      <c r="E642" s="17"/>
      <c r="F642" s="16"/>
      <c r="G642" s="43"/>
      <c r="H642" s="152"/>
      <c r="I642" s="153"/>
      <c r="J642" s="55"/>
      <c r="K642" s="154"/>
      <c r="L642" s="155"/>
      <c r="M642" s="26"/>
      <c r="N642" s="55"/>
      <c r="O642" s="160"/>
      <c r="P642" s="156"/>
      <c r="Q642" s="156"/>
      <c r="R642" s="18"/>
      <c r="S642" s="161"/>
      <c r="T642" s="159"/>
      <c r="U642" s="30"/>
    </row>
    <row r="643" spans="1:21" ht="22.5" customHeight="1" x14ac:dyDescent="0.2">
      <c r="A643" s="38"/>
      <c r="B643" s="16"/>
      <c r="C643" s="38"/>
      <c r="D643" s="17"/>
      <c r="E643" s="17"/>
      <c r="F643" s="16"/>
      <c r="G643" s="43"/>
      <c r="H643" s="152"/>
      <c r="I643" s="153"/>
      <c r="J643" s="55"/>
      <c r="K643" s="154"/>
      <c r="L643" s="155"/>
      <c r="M643" s="26"/>
      <c r="N643" s="55"/>
      <c r="O643" s="160"/>
      <c r="P643" s="156"/>
      <c r="Q643" s="156"/>
      <c r="R643" s="18"/>
      <c r="S643" s="161"/>
      <c r="T643" s="159"/>
      <c r="U643" s="30"/>
    </row>
    <row r="644" spans="1:21" ht="22.5" customHeight="1" x14ac:dyDescent="0.2">
      <c r="A644" s="38"/>
      <c r="B644" s="16"/>
      <c r="C644" s="38"/>
      <c r="D644" s="17"/>
      <c r="E644" s="17"/>
      <c r="F644" s="16"/>
      <c r="G644" s="43"/>
      <c r="H644" s="152"/>
      <c r="I644" s="153"/>
      <c r="J644" s="55"/>
      <c r="K644" s="154"/>
      <c r="L644" s="155"/>
      <c r="M644" s="26"/>
      <c r="N644" s="55"/>
      <c r="O644" s="160"/>
      <c r="P644" s="156"/>
      <c r="Q644" s="156"/>
      <c r="R644" s="18"/>
      <c r="S644" s="161"/>
      <c r="T644" s="159"/>
      <c r="U644" s="30"/>
    </row>
    <row r="645" spans="1:21" ht="22.5" customHeight="1" x14ac:dyDescent="0.2">
      <c r="A645" s="38"/>
      <c r="B645" s="16"/>
      <c r="C645" s="38"/>
      <c r="D645" s="17"/>
      <c r="E645" s="17"/>
      <c r="F645" s="16"/>
      <c r="G645" s="43"/>
      <c r="H645" s="152"/>
      <c r="I645" s="153"/>
      <c r="J645" s="55"/>
      <c r="K645" s="154"/>
      <c r="L645" s="155"/>
      <c r="M645" s="26"/>
      <c r="N645" s="55"/>
      <c r="O645" s="160"/>
      <c r="P645" s="156"/>
      <c r="Q645" s="156"/>
      <c r="R645" s="18"/>
      <c r="S645" s="161"/>
      <c r="T645" s="159"/>
      <c r="U645" s="30"/>
    </row>
    <row r="646" spans="1:21" ht="22.5" customHeight="1" x14ac:dyDescent="0.2">
      <c r="A646" s="38"/>
      <c r="B646" s="16"/>
      <c r="C646" s="38"/>
      <c r="D646" s="17"/>
      <c r="E646" s="17"/>
      <c r="F646" s="16"/>
      <c r="G646" s="43"/>
      <c r="H646" s="152"/>
      <c r="I646" s="153"/>
      <c r="J646" s="55"/>
      <c r="K646" s="154"/>
      <c r="L646" s="155"/>
      <c r="M646" s="26"/>
      <c r="N646" s="55"/>
      <c r="O646" s="160"/>
      <c r="P646" s="156"/>
      <c r="Q646" s="156"/>
      <c r="R646" s="18"/>
      <c r="S646" s="161"/>
      <c r="T646" s="159"/>
      <c r="U646" s="30"/>
    </row>
    <row r="647" spans="1:21" ht="22.5" customHeight="1" x14ac:dyDescent="0.2">
      <c r="A647" s="38"/>
      <c r="B647" s="16"/>
      <c r="C647" s="38"/>
      <c r="D647" s="17"/>
      <c r="E647" s="17"/>
      <c r="F647" s="16"/>
      <c r="G647" s="43"/>
      <c r="H647" s="152"/>
      <c r="I647" s="153"/>
      <c r="J647" s="55"/>
      <c r="K647" s="154"/>
      <c r="L647" s="155"/>
      <c r="M647" s="26"/>
      <c r="N647" s="55"/>
      <c r="O647" s="160"/>
      <c r="P647" s="156"/>
      <c r="Q647" s="156"/>
      <c r="R647" s="18"/>
      <c r="S647" s="161"/>
      <c r="T647" s="159"/>
      <c r="U647" s="30"/>
    </row>
    <row r="648" spans="1:21" ht="22.5" customHeight="1" x14ac:dyDescent="0.2">
      <c r="A648" s="38"/>
      <c r="B648" s="16"/>
      <c r="C648" s="38"/>
      <c r="D648" s="17"/>
      <c r="E648" s="17"/>
      <c r="F648" s="16"/>
      <c r="G648" s="43"/>
      <c r="H648" s="152"/>
      <c r="I648" s="153"/>
      <c r="J648" s="55"/>
      <c r="K648" s="154"/>
      <c r="L648" s="155"/>
      <c r="M648" s="26"/>
      <c r="N648" s="55"/>
      <c r="O648" s="160"/>
      <c r="P648" s="156"/>
      <c r="Q648" s="156"/>
      <c r="R648" s="18"/>
      <c r="S648" s="161"/>
      <c r="T648" s="159"/>
      <c r="U648" s="30"/>
    </row>
    <row r="649" spans="1:21" ht="22.5" customHeight="1" x14ac:dyDescent="0.2">
      <c r="A649" s="38"/>
      <c r="B649" s="16"/>
      <c r="C649" s="38"/>
      <c r="D649" s="17"/>
      <c r="E649" s="17"/>
      <c r="F649" s="16"/>
      <c r="G649" s="43"/>
      <c r="H649" s="152"/>
      <c r="I649" s="153"/>
      <c r="J649" s="55"/>
      <c r="K649" s="154"/>
      <c r="L649" s="155"/>
      <c r="M649" s="26"/>
      <c r="N649" s="55"/>
      <c r="O649" s="160"/>
      <c r="P649" s="156"/>
      <c r="Q649" s="156"/>
      <c r="R649" s="18"/>
      <c r="S649" s="161"/>
      <c r="T649" s="159"/>
      <c r="U649" s="30"/>
    </row>
    <row r="650" spans="1:21" ht="22.5" customHeight="1" x14ac:dyDescent="0.2">
      <c r="A650" s="38"/>
      <c r="B650" s="16"/>
      <c r="C650" s="38"/>
      <c r="D650" s="17"/>
      <c r="E650" s="17"/>
      <c r="F650" s="16"/>
      <c r="G650" s="43"/>
      <c r="H650" s="152"/>
      <c r="I650" s="153"/>
      <c r="J650" s="55"/>
      <c r="K650" s="154"/>
      <c r="L650" s="155"/>
      <c r="M650" s="26"/>
      <c r="N650" s="55"/>
      <c r="O650" s="160"/>
      <c r="P650" s="156"/>
      <c r="Q650" s="156"/>
      <c r="R650" s="18"/>
      <c r="S650" s="161"/>
      <c r="T650" s="159"/>
      <c r="U650" s="30"/>
    </row>
    <row r="651" spans="1:21" ht="22.5" customHeight="1" x14ac:dyDescent="0.2">
      <c r="A651" s="38"/>
      <c r="B651" s="16"/>
      <c r="C651" s="38"/>
      <c r="D651" s="17"/>
      <c r="E651" s="17"/>
      <c r="F651" s="16"/>
      <c r="G651" s="43"/>
      <c r="H651" s="152"/>
      <c r="I651" s="153"/>
      <c r="J651" s="55"/>
      <c r="K651" s="154"/>
      <c r="L651" s="155"/>
      <c r="M651" s="26"/>
      <c r="N651" s="55"/>
      <c r="O651" s="160"/>
      <c r="P651" s="156"/>
      <c r="Q651" s="156"/>
      <c r="R651" s="18"/>
      <c r="S651" s="161"/>
      <c r="T651" s="159"/>
      <c r="U651" s="30"/>
    </row>
    <row r="652" spans="1:21" ht="22.5" customHeight="1" x14ac:dyDescent="0.2">
      <c r="A652" s="38"/>
      <c r="B652" s="16"/>
      <c r="C652" s="38"/>
      <c r="D652" s="17"/>
      <c r="E652" s="17"/>
      <c r="F652" s="16"/>
      <c r="G652" s="43"/>
      <c r="H652" s="152"/>
      <c r="I652" s="153"/>
      <c r="J652" s="55"/>
      <c r="K652" s="154"/>
      <c r="L652" s="155"/>
      <c r="M652" s="26"/>
      <c r="N652" s="55"/>
      <c r="O652" s="160"/>
      <c r="P652" s="156"/>
      <c r="Q652" s="156"/>
      <c r="R652" s="18"/>
      <c r="S652" s="161"/>
      <c r="T652" s="159"/>
      <c r="U652" s="30"/>
    </row>
    <row r="653" spans="1:21" ht="22.5" customHeight="1" x14ac:dyDescent="0.2">
      <c r="A653" s="38"/>
      <c r="B653" s="16"/>
      <c r="C653" s="38"/>
      <c r="D653" s="17"/>
      <c r="E653" s="17"/>
      <c r="F653" s="16"/>
      <c r="G653" s="43"/>
      <c r="H653" s="152"/>
      <c r="I653" s="153"/>
      <c r="J653" s="55"/>
      <c r="K653" s="154"/>
      <c r="L653" s="155"/>
      <c r="M653" s="26"/>
      <c r="N653" s="55"/>
      <c r="O653" s="160"/>
      <c r="P653" s="156"/>
      <c r="Q653" s="156"/>
      <c r="R653" s="18"/>
      <c r="S653" s="161"/>
      <c r="T653" s="159"/>
      <c r="U653" s="30"/>
    </row>
    <row r="654" spans="1:21" ht="22.5" customHeight="1" x14ac:dyDescent="0.2">
      <c r="A654" s="38"/>
      <c r="B654" s="16"/>
      <c r="C654" s="38"/>
      <c r="D654" s="17"/>
      <c r="E654" s="17"/>
      <c r="F654" s="16"/>
      <c r="G654" s="43"/>
      <c r="H654" s="152"/>
      <c r="I654" s="153"/>
      <c r="J654" s="55"/>
      <c r="K654" s="154"/>
      <c r="L654" s="155"/>
      <c r="M654" s="26"/>
      <c r="N654" s="55"/>
      <c r="O654" s="160"/>
      <c r="P654" s="156"/>
      <c r="Q654" s="156"/>
      <c r="R654" s="18"/>
      <c r="S654" s="161"/>
      <c r="T654" s="159"/>
      <c r="U654" s="30"/>
    </row>
    <row r="655" spans="1:21" ht="22.5" customHeight="1" x14ac:dyDescent="0.2">
      <c r="A655" s="38"/>
      <c r="B655" s="16"/>
      <c r="C655" s="38"/>
      <c r="D655" s="17"/>
      <c r="E655" s="17"/>
      <c r="F655" s="16"/>
      <c r="G655" s="43"/>
      <c r="H655" s="152"/>
      <c r="I655" s="153"/>
      <c r="J655" s="55"/>
      <c r="K655" s="154"/>
      <c r="L655" s="155"/>
      <c r="M655" s="26"/>
      <c r="N655" s="55"/>
      <c r="O655" s="160"/>
      <c r="P655" s="156"/>
      <c r="Q655" s="156"/>
      <c r="R655" s="18"/>
      <c r="S655" s="161"/>
      <c r="T655" s="159"/>
      <c r="U655" s="30"/>
    </row>
    <row r="656" spans="1:21" ht="22.5" customHeight="1" x14ac:dyDescent="0.2">
      <c r="A656" s="38"/>
      <c r="B656" s="16"/>
      <c r="C656" s="38"/>
      <c r="D656" s="17"/>
      <c r="E656" s="17"/>
      <c r="F656" s="16"/>
      <c r="G656" s="43"/>
      <c r="H656" s="152"/>
      <c r="I656" s="153"/>
      <c r="J656" s="55"/>
      <c r="K656" s="154"/>
      <c r="L656" s="155"/>
      <c r="M656" s="26"/>
      <c r="N656" s="55"/>
      <c r="O656" s="160"/>
      <c r="P656" s="156"/>
      <c r="Q656" s="156"/>
      <c r="R656" s="18"/>
      <c r="S656" s="161"/>
      <c r="T656" s="159"/>
      <c r="U656" s="30"/>
    </row>
    <row r="657" spans="1:21" ht="22.5" customHeight="1" x14ac:dyDescent="0.2">
      <c r="A657" s="38"/>
      <c r="B657" s="16"/>
      <c r="C657" s="38"/>
      <c r="D657" s="17"/>
      <c r="E657" s="17"/>
      <c r="F657" s="16"/>
      <c r="G657" s="43"/>
      <c r="H657" s="152"/>
      <c r="I657" s="153"/>
      <c r="J657" s="55"/>
      <c r="K657" s="154"/>
      <c r="L657" s="155"/>
      <c r="M657" s="26"/>
      <c r="N657" s="55"/>
      <c r="O657" s="160"/>
      <c r="P657" s="156"/>
      <c r="Q657" s="156"/>
      <c r="R657" s="18"/>
      <c r="S657" s="161"/>
      <c r="T657" s="159"/>
      <c r="U657" s="30"/>
    </row>
    <row r="658" spans="1:21" ht="22.5" customHeight="1" x14ac:dyDescent="0.2">
      <c r="A658" s="38"/>
      <c r="B658" s="16"/>
      <c r="C658" s="38"/>
      <c r="D658" s="17"/>
      <c r="E658" s="17"/>
      <c r="F658" s="16"/>
      <c r="G658" s="43"/>
      <c r="H658" s="152"/>
      <c r="I658" s="153"/>
      <c r="J658" s="55"/>
      <c r="K658" s="154"/>
      <c r="L658" s="155"/>
      <c r="M658" s="26"/>
      <c r="N658" s="55"/>
      <c r="O658" s="160"/>
      <c r="P658" s="156"/>
      <c r="Q658" s="156"/>
      <c r="R658" s="18"/>
      <c r="S658" s="161"/>
      <c r="T658" s="159"/>
      <c r="U658" s="30"/>
    </row>
    <row r="659" spans="1:21" ht="22.5" customHeight="1" x14ac:dyDescent="0.2">
      <c r="A659" s="38"/>
      <c r="B659" s="16"/>
      <c r="C659" s="38"/>
      <c r="D659" s="17"/>
      <c r="E659" s="17"/>
      <c r="F659" s="16"/>
      <c r="G659" s="43"/>
      <c r="H659" s="152"/>
      <c r="I659" s="153"/>
      <c r="J659" s="55"/>
      <c r="K659" s="154"/>
      <c r="L659" s="155"/>
      <c r="M659" s="26"/>
      <c r="N659" s="55"/>
      <c r="O659" s="160"/>
      <c r="P659" s="156"/>
      <c r="Q659" s="156"/>
      <c r="R659" s="18"/>
      <c r="S659" s="161"/>
      <c r="T659" s="159"/>
      <c r="U659" s="30"/>
    </row>
    <row r="660" spans="1:21" ht="22.5" customHeight="1" x14ac:dyDescent="0.2">
      <c r="A660" s="38"/>
      <c r="B660" s="16"/>
      <c r="C660" s="38"/>
      <c r="D660" s="17"/>
      <c r="E660" s="17"/>
      <c r="F660" s="16"/>
      <c r="G660" s="43"/>
      <c r="H660" s="152"/>
      <c r="I660" s="153"/>
      <c r="J660" s="55"/>
      <c r="K660" s="154"/>
      <c r="L660" s="155"/>
      <c r="M660" s="26"/>
      <c r="N660" s="55"/>
      <c r="O660" s="160"/>
      <c r="P660" s="156"/>
      <c r="Q660" s="156"/>
      <c r="R660" s="18"/>
      <c r="S660" s="161"/>
      <c r="T660" s="159"/>
      <c r="U660" s="30"/>
    </row>
    <row r="661" spans="1:21" ht="22.5" customHeight="1" x14ac:dyDescent="0.2">
      <c r="A661" s="38"/>
      <c r="B661" s="16"/>
      <c r="C661" s="38"/>
      <c r="D661" s="17"/>
      <c r="E661" s="17"/>
      <c r="F661" s="16"/>
      <c r="G661" s="43"/>
      <c r="H661" s="152"/>
      <c r="I661" s="153"/>
      <c r="J661" s="55"/>
      <c r="K661" s="154"/>
      <c r="L661" s="155"/>
      <c r="M661" s="26"/>
      <c r="N661" s="55"/>
      <c r="O661" s="160"/>
      <c r="P661" s="156"/>
      <c r="Q661" s="156"/>
      <c r="R661" s="18"/>
      <c r="S661" s="161"/>
      <c r="T661" s="159"/>
      <c r="U661" s="30"/>
    </row>
    <row r="662" spans="1:21" ht="22.5" customHeight="1" x14ac:dyDescent="0.2">
      <c r="A662" s="38"/>
      <c r="B662" s="16"/>
      <c r="C662" s="38"/>
      <c r="D662" s="17"/>
      <c r="E662" s="17"/>
      <c r="F662" s="16"/>
      <c r="G662" s="43"/>
      <c r="H662" s="152"/>
      <c r="I662" s="153"/>
      <c r="J662" s="55"/>
      <c r="K662" s="154"/>
      <c r="L662" s="155"/>
      <c r="M662" s="26"/>
      <c r="N662" s="55"/>
      <c r="O662" s="160"/>
      <c r="P662" s="156"/>
      <c r="Q662" s="156"/>
      <c r="R662" s="18"/>
      <c r="S662" s="161"/>
      <c r="T662" s="159"/>
      <c r="U662" s="30"/>
    </row>
    <row r="663" spans="1:21" ht="22.5" customHeight="1" x14ac:dyDescent="0.2">
      <c r="A663" s="38"/>
      <c r="B663" s="16"/>
      <c r="C663" s="38"/>
      <c r="D663" s="17"/>
      <c r="E663" s="17"/>
      <c r="F663" s="16"/>
      <c r="G663" s="43"/>
      <c r="H663" s="152"/>
      <c r="I663" s="153"/>
      <c r="J663" s="55"/>
      <c r="K663" s="154"/>
      <c r="L663" s="155"/>
      <c r="M663" s="26"/>
      <c r="N663" s="55"/>
      <c r="O663" s="160"/>
      <c r="P663" s="156"/>
      <c r="Q663" s="156"/>
      <c r="R663" s="18"/>
      <c r="S663" s="161"/>
      <c r="T663" s="159"/>
      <c r="U663" s="30"/>
    </row>
    <row r="664" spans="1:21" ht="22.5" customHeight="1" x14ac:dyDescent="0.2">
      <c r="A664" s="38"/>
      <c r="B664" s="16"/>
      <c r="C664" s="38"/>
      <c r="D664" s="17"/>
      <c r="E664" s="17"/>
      <c r="F664" s="16"/>
      <c r="G664" s="43"/>
      <c r="H664" s="152"/>
      <c r="I664" s="153"/>
      <c r="J664" s="55"/>
      <c r="K664" s="154"/>
      <c r="L664" s="155"/>
      <c r="M664" s="26"/>
      <c r="N664" s="55"/>
      <c r="O664" s="160"/>
      <c r="P664" s="156"/>
      <c r="Q664" s="156"/>
      <c r="R664" s="18"/>
      <c r="S664" s="161"/>
      <c r="T664" s="159"/>
      <c r="U664" s="30"/>
    </row>
    <row r="665" spans="1:21" ht="22.5" customHeight="1" x14ac:dyDescent="0.2">
      <c r="A665" s="38"/>
      <c r="B665" s="16"/>
      <c r="C665" s="38"/>
      <c r="D665" s="17"/>
      <c r="E665" s="17"/>
      <c r="F665" s="16"/>
      <c r="G665" s="43"/>
      <c r="H665" s="152"/>
      <c r="I665" s="153"/>
      <c r="J665" s="55"/>
      <c r="K665" s="154"/>
      <c r="L665" s="155"/>
      <c r="M665" s="26"/>
      <c r="N665" s="55"/>
      <c r="O665" s="160"/>
      <c r="P665" s="156"/>
      <c r="Q665" s="156"/>
      <c r="R665" s="18"/>
      <c r="S665" s="161"/>
      <c r="T665" s="159"/>
      <c r="U665" s="30"/>
    </row>
    <row r="666" spans="1:21" ht="22.5" customHeight="1" x14ac:dyDescent="0.2">
      <c r="A666" s="38"/>
      <c r="B666" s="16"/>
      <c r="C666" s="38"/>
      <c r="D666" s="17"/>
      <c r="E666" s="17"/>
      <c r="F666" s="16"/>
      <c r="G666" s="43"/>
      <c r="H666" s="152"/>
      <c r="I666" s="153"/>
      <c r="J666" s="55"/>
      <c r="K666" s="154"/>
      <c r="L666" s="155"/>
      <c r="M666" s="26"/>
      <c r="N666" s="55"/>
      <c r="O666" s="160"/>
      <c r="P666" s="156"/>
      <c r="Q666" s="156"/>
      <c r="R666" s="18"/>
      <c r="S666" s="161"/>
      <c r="T666" s="159"/>
      <c r="U666" s="30"/>
    </row>
    <row r="667" spans="1:21" ht="22.5" customHeight="1" x14ac:dyDescent="0.2">
      <c r="A667" s="38"/>
      <c r="B667" s="16"/>
      <c r="C667" s="38"/>
      <c r="D667" s="17"/>
      <c r="E667" s="17"/>
      <c r="F667" s="16"/>
      <c r="G667" s="43"/>
      <c r="H667" s="152"/>
      <c r="I667" s="153"/>
      <c r="J667" s="55"/>
      <c r="K667" s="154"/>
      <c r="L667" s="155"/>
      <c r="M667" s="26"/>
      <c r="N667" s="55"/>
      <c r="O667" s="160"/>
      <c r="P667" s="156"/>
      <c r="Q667" s="156"/>
      <c r="R667" s="18"/>
      <c r="S667" s="161"/>
      <c r="T667" s="159"/>
      <c r="U667" s="30"/>
    </row>
    <row r="668" spans="1:21" ht="22.5" customHeight="1" x14ac:dyDescent="0.2">
      <c r="A668" s="38"/>
      <c r="B668" s="16"/>
      <c r="C668" s="38"/>
      <c r="D668" s="17"/>
      <c r="E668" s="17"/>
      <c r="F668" s="16"/>
      <c r="G668" s="43"/>
      <c r="H668" s="152"/>
      <c r="I668" s="153"/>
      <c r="J668" s="55"/>
      <c r="K668" s="154"/>
      <c r="L668" s="155"/>
      <c r="M668" s="26"/>
      <c r="N668" s="55"/>
      <c r="O668" s="160"/>
      <c r="P668" s="156"/>
      <c r="Q668" s="156"/>
      <c r="R668" s="18"/>
      <c r="S668" s="161"/>
      <c r="T668" s="159"/>
      <c r="U668" s="30"/>
    </row>
    <row r="669" spans="1:21" ht="22.5" customHeight="1" x14ac:dyDescent="0.2">
      <c r="A669" s="38"/>
      <c r="B669" s="16"/>
      <c r="C669" s="38"/>
      <c r="D669" s="17"/>
      <c r="E669" s="17"/>
      <c r="F669" s="16"/>
      <c r="G669" s="43"/>
      <c r="H669" s="152"/>
      <c r="I669" s="153"/>
      <c r="J669" s="55"/>
      <c r="K669" s="154"/>
      <c r="L669" s="155"/>
      <c r="M669" s="26"/>
      <c r="N669" s="55"/>
      <c r="O669" s="160"/>
      <c r="P669" s="156"/>
      <c r="Q669" s="156"/>
      <c r="R669" s="18"/>
      <c r="S669" s="161"/>
      <c r="T669" s="159"/>
      <c r="U669" s="30"/>
    </row>
    <row r="670" spans="1:21" ht="22.5" customHeight="1" x14ac:dyDescent="0.2">
      <c r="A670" s="38"/>
      <c r="B670" s="16"/>
      <c r="C670" s="38"/>
      <c r="D670" s="17"/>
      <c r="E670" s="17"/>
      <c r="F670" s="16"/>
      <c r="G670" s="43"/>
      <c r="H670" s="152"/>
      <c r="I670" s="153"/>
      <c r="J670" s="55"/>
      <c r="K670" s="154"/>
      <c r="L670" s="155"/>
      <c r="M670" s="26"/>
      <c r="N670" s="55"/>
      <c r="O670" s="160"/>
      <c r="P670" s="156"/>
      <c r="Q670" s="156"/>
      <c r="R670" s="18"/>
      <c r="S670" s="161"/>
      <c r="T670" s="159"/>
      <c r="U670" s="30"/>
    </row>
    <row r="671" spans="1:21" ht="22.5" customHeight="1" x14ac:dyDescent="0.2">
      <c r="A671" s="38"/>
      <c r="B671" s="16"/>
      <c r="C671" s="38"/>
      <c r="D671" s="17"/>
      <c r="E671" s="17"/>
      <c r="F671" s="16"/>
      <c r="G671" s="43"/>
      <c r="H671" s="152"/>
      <c r="I671" s="153"/>
      <c r="J671" s="55"/>
      <c r="K671" s="154"/>
      <c r="L671" s="155"/>
      <c r="M671" s="26"/>
      <c r="N671" s="55"/>
      <c r="O671" s="160"/>
      <c r="P671" s="156"/>
      <c r="Q671" s="156"/>
      <c r="R671" s="18"/>
      <c r="S671" s="161"/>
      <c r="T671" s="159"/>
      <c r="U671" s="30"/>
    </row>
    <row r="672" spans="1:21" ht="22.5" customHeight="1" x14ac:dyDescent="0.2">
      <c r="A672" s="38"/>
      <c r="B672" s="16"/>
      <c r="C672" s="38"/>
      <c r="D672" s="17"/>
      <c r="E672" s="17"/>
      <c r="F672" s="16"/>
      <c r="G672" s="43"/>
      <c r="H672" s="152"/>
      <c r="I672" s="153"/>
      <c r="J672" s="55"/>
      <c r="K672" s="154"/>
      <c r="L672" s="155"/>
      <c r="M672" s="26"/>
      <c r="N672" s="55"/>
      <c r="O672" s="160"/>
      <c r="P672" s="156"/>
      <c r="Q672" s="156"/>
      <c r="R672" s="18"/>
      <c r="S672" s="161"/>
      <c r="T672" s="159"/>
      <c r="U672" s="30"/>
    </row>
    <row r="673" spans="1:21" ht="22.5" customHeight="1" x14ac:dyDescent="0.2">
      <c r="A673" s="38"/>
      <c r="B673" s="16"/>
      <c r="C673" s="38"/>
      <c r="D673" s="17"/>
      <c r="E673" s="17"/>
      <c r="F673" s="16"/>
      <c r="G673" s="43"/>
      <c r="H673" s="152"/>
      <c r="I673" s="153"/>
      <c r="J673" s="55"/>
      <c r="K673" s="154"/>
      <c r="L673" s="155"/>
      <c r="M673" s="26"/>
      <c r="N673" s="55"/>
      <c r="O673" s="160"/>
      <c r="P673" s="156"/>
      <c r="Q673" s="156"/>
      <c r="R673" s="18"/>
      <c r="S673" s="161"/>
      <c r="T673" s="159"/>
      <c r="U673" s="30"/>
    </row>
    <row r="674" spans="1:21" ht="22.5" customHeight="1" x14ac:dyDescent="0.2">
      <c r="A674" s="38"/>
      <c r="B674" s="16"/>
      <c r="C674" s="38"/>
      <c r="D674" s="17"/>
      <c r="E674" s="17"/>
      <c r="F674" s="16"/>
      <c r="G674" s="43"/>
      <c r="H674" s="152"/>
      <c r="I674" s="153"/>
      <c r="J674" s="55"/>
      <c r="K674" s="154"/>
      <c r="L674" s="155"/>
      <c r="M674" s="26"/>
      <c r="N674" s="55"/>
      <c r="O674" s="160"/>
      <c r="P674" s="156"/>
      <c r="Q674" s="156"/>
      <c r="R674" s="18"/>
      <c r="S674" s="161"/>
      <c r="T674" s="159"/>
      <c r="U674" s="30"/>
    </row>
    <row r="675" spans="1:21" ht="22.5" customHeight="1" x14ac:dyDescent="0.2">
      <c r="A675" s="38"/>
      <c r="B675" s="16"/>
      <c r="C675" s="38"/>
      <c r="D675" s="17"/>
      <c r="E675" s="17"/>
      <c r="F675" s="16"/>
      <c r="G675" s="43"/>
      <c r="H675" s="152"/>
      <c r="I675" s="153"/>
      <c r="J675" s="55"/>
      <c r="K675" s="154"/>
      <c r="L675" s="155"/>
      <c r="M675" s="26"/>
      <c r="N675" s="55"/>
      <c r="O675" s="160"/>
      <c r="P675" s="156"/>
      <c r="Q675" s="156"/>
      <c r="R675" s="18"/>
      <c r="S675" s="161"/>
      <c r="T675" s="159"/>
      <c r="U675" s="30"/>
    </row>
    <row r="676" spans="1:21" ht="22.5" customHeight="1" x14ac:dyDescent="0.2">
      <c r="A676" s="38"/>
      <c r="B676" s="16"/>
      <c r="C676" s="38"/>
      <c r="D676" s="17"/>
      <c r="E676" s="17"/>
      <c r="F676" s="16"/>
      <c r="G676" s="43"/>
      <c r="H676" s="152"/>
      <c r="I676" s="153"/>
      <c r="J676" s="55"/>
      <c r="K676" s="154"/>
      <c r="L676" s="155"/>
      <c r="M676" s="26"/>
      <c r="N676" s="55"/>
      <c r="O676" s="160"/>
      <c r="P676" s="156"/>
      <c r="Q676" s="156"/>
      <c r="R676" s="18"/>
      <c r="S676" s="161"/>
      <c r="T676" s="159"/>
      <c r="U676" s="30"/>
    </row>
    <row r="677" spans="1:21" ht="22.5" customHeight="1" x14ac:dyDescent="0.2">
      <c r="A677" s="38"/>
      <c r="B677" s="16"/>
      <c r="C677" s="38"/>
      <c r="D677" s="17"/>
      <c r="E677" s="17"/>
      <c r="F677" s="16"/>
      <c r="G677" s="43"/>
      <c r="H677" s="152"/>
      <c r="I677" s="153"/>
      <c r="J677" s="55"/>
      <c r="K677" s="154"/>
      <c r="L677" s="155"/>
      <c r="M677" s="26"/>
      <c r="N677" s="55"/>
      <c r="O677" s="160"/>
      <c r="P677" s="156"/>
      <c r="Q677" s="156"/>
      <c r="R677" s="18"/>
      <c r="S677" s="161"/>
      <c r="T677" s="159"/>
      <c r="U677" s="30"/>
    </row>
    <row r="678" spans="1:21" ht="22.5" customHeight="1" x14ac:dyDescent="0.2">
      <c r="A678" s="38"/>
      <c r="B678" s="16"/>
      <c r="C678" s="38"/>
      <c r="D678" s="17"/>
      <c r="E678" s="17"/>
      <c r="F678" s="16"/>
      <c r="G678" s="43"/>
      <c r="H678" s="152"/>
      <c r="I678" s="153"/>
      <c r="J678" s="55"/>
      <c r="K678" s="154"/>
      <c r="L678" s="155"/>
      <c r="M678" s="26"/>
      <c r="N678" s="55"/>
      <c r="O678" s="160"/>
      <c r="P678" s="156"/>
      <c r="Q678" s="156"/>
      <c r="R678" s="18"/>
      <c r="S678" s="161"/>
      <c r="T678" s="159"/>
      <c r="U678" s="30"/>
    </row>
    <row r="679" spans="1:21" ht="22.5" customHeight="1" x14ac:dyDescent="0.2">
      <c r="A679" s="38"/>
      <c r="B679" s="16"/>
      <c r="C679" s="38"/>
      <c r="D679" s="17"/>
      <c r="E679" s="17"/>
      <c r="F679" s="16"/>
      <c r="G679" s="43"/>
      <c r="H679" s="152"/>
      <c r="I679" s="153"/>
      <c r="J679" s="55"/>
      <c r="K679" s="154"/>
      <c r="L679" s="155"/>
      <c r="M679" s="26"/>
      <c r="N679" s="55"/>
      <c r="O679" s="160"/>
      <c r="P679" s="156"/>
      <c r="Q679" s="156"/>
      <c r="R679" s="18"/>
      <c r="S679" s="161"/>
      <c r="T679" s="159"/>
      <c r="U679" s="30"/>
    </row>
    <row r="680" spans="1:21" ht="22.5" customHeight="1" x14ac:dyDescent="0.2">
      <c r="A680" s="38"/>
      <c r="B680" s="16"/>
      <c r="C680" s="38"/>
      <c r="D680" s="17"/>
      <c r="E680" s="17"/>
      <c r="F680" s="16"/>
      <c r="G680" s="43"/>
      <c r="H680" s="152"/>
      <c r="I680" s="153"/>
      <c r="J680" s="55"/>
      <c r="K680" s="154"/>
      <c r="L680" s="155"/>
      <c r="M680" s="26"/>
      <c r="N680" s="55"/>
      <c r="O680" s="160"/>
      <c r="P680" s="156"/>
      <c r="Q680" s="156"/>
      <c r="R680" s="18"/>
      <c r="S680" s="161"/>
      <c r="T680" s="159"/>
      <c r="U680" s="30"/>
    </row>
    <row r="681" spans="1:21" ht="22.5" customHeight="1" x14ac:dyDescent="0.2">
      <c r="A681" s="38"/>
      <c r="B681" s="16"/>
      <c r="C681" s="38"/>
      <c r="D681" s="17"/>
      <c r="E681" s="17"/>
      <c r="F681" s="16"/>
      <c r="G681" s="43"/>
      <c r="H681" s="152"/>
      <c r="I681" s="153"/>
      <c r="J681" s="55"/>
      <c r="K681" s="154"/>
      <c r="L681" s="155"/>
      <c r="M681" s="26"/>
      <c r="N681" s="55"/>
      <c r="O681" s="160"/>
      <c r="P681" s="156"/>
      <c r="Q681" s="156"/>
      <c r="R681" s="18"/>
      <c r="S681" s="161"/>
      <c r="T681" s="159"/>
      <c r="U681" s="30"/>
    </row>
    <row r="682" spans="1:21" ht="22.5" customHeight="1" x14ac:dyDescent="0.2">
      <c r="A682" s="38"/>
      <c r="B682" s="16"/>
      <c r="C682" s="38"/>
      <c r="D682" s="17"/>
      <c r="E682" s="17"/>
      <c r="F682" s="16"/>
      <c r="G682" s="43"/>
      <c r="H682" s="152"/>
      <c r="I682" s="153"/>
      <c r="J682" s="55"/>
      <c r="K682" s="154"/>
      <c r="L682" s="155"/>
      <c r="M682" s="26"/>
      <c r="N682" s="55"/>
      <c r="O682" s="160"/>
      <c r="P682" s="156"/>
      <c r="Q682" s="156"/>
      <c r="R682" s="18"/>
      <c r="S682" s="161"/>
      <c r="T682" s="159"/>
      <c r="U682" s="30"/>
    </row>
    <row r="683" spans="1:21" ht="22.5" customHeight="1" x14ac:dyDescent="0.2">
      <c r="A683" s="38"/>
      <c r="B683" s="16"/>
      <c r="C683" s="38"/>
      <c r="D683" s="17"/>
      <c r="E683" s="17"/>
      <c r="F683" s="16"/>
      <c r="G683" s="43"/>
      <c r="H683" s="152"/>
      <c r="I683" s="153"/>
      <c r="J683" s="55"/>
      <c r="K683" s="154"/>
      <c r="L683" s="155"/>
      <c r="M683" s="26"/>
      <c r="N683" s="55"/>
      <c r="O683" s="160"/>
      <c r="P683" s="156"/>
      <c r="Q683" s="156"/>
      <c r="R683" s="18"/>
      <c r="S683" s="161"/>
      <c r="T683" s="159"/>
      <c r="U683" s="30"/>
    </row>
    <row r="684" spans="1:21" ht="22.5" customHeight="1" x14ac:dyDescent="0.2">
      <c r="A684" s="38"/>
      <c r="B684" s="16"/>
      <c r="C684" s="38"/>
      <c r="D684" s="17"/>
      <c r="E684" s="17"/>
      <c r="F684" s="16"/>
      <c r="G684" s="43"/>
      <c r="H684" s="152"/>
      <c r="I684" s="153"/>
      <c r="J684" s="55"/>
      <c r="K684" s="154"/>
      <c r="L684" s="155"/>
      <c r="M684" s="26"/>
      <c r="N684" s="55"/>
      <c r="O684" s="160"/>
      <c r="P684" s="156"/>
      <c r="Q684" s="156"/>
      <c r="R684" s="18"/>
      <c r="S684" s="161"/>
      <c r="T684" s="159"/>
      <c r="U684" s="30"/>
    </row>
    <row r="685" spans="1:21" ht="22.5" customHeight="1" x14ac:dyDescent="0.2">
      <c r="A685" s="38"/>
      <c r="B685" s="16"/>
      <c r="C685" s="38"/>
      <c r="D685" s="17"/>
      <c r="E685" s="17"/>
      <c r="F685" s="16"/>
      <c r="G685" s="43"/>
      <c r="H685" s="152"/>
      <c r="I685" s="153"/>
      <c r="J685" s="55"/>
      <c r="K685" s="154"/>
      <c r="L685" s="155"/>
      <c r="M685" s="26"/>
      <c r="N685" s="55"/>
      <c r="O685" s="160"/>
      <c r="P685" s="156"/>
      <c r="Q685" s="156"/>
      <c r="R685" s="18"/>
      <c r="S685" s="161"/>
      <c r="T685" s="159"/>
      <c r="U685" s="30"/>
    </row>
    <row r="686" spans="1:21" ht="22.5" customHeight="1" x14ac:dyDescent="0.2">
      <c r="A686" s="38"/>
      <c r="B686" s="16"/>
      <c r="C686" s="38"/>
      <c r="D686" s="17"/>
      <c r="E686" s="17"/>
      <c r="F686" s="16"/>
      <c r="G686" s="43"/>
      <c r="H686" s="152"/>
      <c r="I686" s="153"/>
      <c r="J686" s="55"/>
      <c r="K686" s="154"/>
      <c r="L686" s="155"/>
      <c r="M686" s="26"/>
      <c r="N686" s="55"/>
      <c r="O686" s="160"/>
      <c r="P686" s="156"/>
      <c r="Q686" s="156"/>
      <c r="R686" s="18"/>
      <c r="S686" s="161"/>
      <c r="T686" s="159"/>
      <c r="U686" s="30"/>
    </row>
    <row r="687" spans="1:21" ht="22.5" customHeight="1" x14ac:dyDescent="0.2">
      <c r="A687" s="38"/>
      <c r="B687" s="16"/>
      <c r="C687" s="38"/>
      <c r="D687" s="17"/>
      <c r="E687" s="17"/>
      <c r="F687" s="16"/>
      <c r="G687" s="43"/>
      <c r="H687" s="152"/>
      <c r="I687" s="153"/>
      <c r="J687" s="55"/>
      <c r="K687" s="154"/>
      <c r="L687" s="155"/>
      <c r="M687" s="26"/>
      <c r="N687" s="55"/>
      <c r="O687" s="160"/>
      <c r="P687" s="156"/>
      <c r="Q687" s="156"/>
      <c r="R687" s="18"/>
      <c r="S687" s="161"/>
      <c r="T687" s="159"/>
      <c r="U687" s="30"/>
    </row>
    <row r="688" spans="1:21" ht="22.5" customHeight="1" x14ac:dyDescent="0.2">
      <c r="A688" s="38"/>
      <c r="B688" s="16"/>
      <c r="C688" s="38"/>
      <c r="D688" s="17"/>
      <c r="E688" s="17"/>
      <c r="F688" s="16"/>
      <c r="G688" s="43"/>
      <c r="H688" s="152"/>
      <c r="I688" s="153"/>
      <c r="J688" s="55"/>
      <c r="K688" s="154"/>
      <c r="L688" s="155"/>
      <c r="M688" s="26"/>
      <c r="N688" s="55"/>
      <c r="O688" s="160"/>
      <c r="P688" s="156"/>
      <c r="Q688" s="156"/>
      <c r="R688" s="18"/>
      <c r="S688" s="161"/>
      <c r="T688" s="159"/>
      <c r="U688" s="30"/>
    </row>
    <row r="689" spans="1:21" ht="22.5" customHeight="1" x14ac:dyDescent="0.2">
      <c r="A689" s="38"/>
      <c r="B689" s="16"/>
      <c r="C689" s="38"/>
      <c r="D689" s="17"/>
      <c r="E689" s="17"/>
      <c r="F689" s="16"/>
      <c r="G689" s="43"/>
      <c r="H689" s="152"/>
      <c r="I689" s="153"/>
      <c r="J689" s="55"/>
      <c r="K689" s="154"/>
      <c r="L689" s="155"/>
      <c r="M689" s="26"/>
      <c r="N689" s="55"/>
      <c r="O689" s="160"/>
      <c r="P689" s="156"/>
      <c r="Q689" s="156"/>
      <c r="R689" s="18"/>
      <c r="S689" s="161"/>
      <c r="T689" s="159"/>
      <c r="U689" s="30"/>
    </row>
    <row r="690" spans="1:21" ht="22.5" customHeight="1" x14ac:dyDescent="0.2">
      <c r="A690" s="38"/>
      <c r="B690" s="16"/>
      <c r="C690" s="38"/>
      <c r="D690" s="17"/>
      <c r="E690" s="17"/>
      <c r="F690" s="16"/>
      <c r="G690" s="43"/>
      <c r="H690" s="152"/>
      <c r="I690" s="153"/>
      <c r="J690" s="55"/>
      <c r="K690" s="154"/>
      <c r="L690" s="155"/>
      <c r="M690" s="26"/>
      <c r="N690" s="55"/>
      <c r="O690" s="160"/>
      <c r="P690" s="156"/>
      <c r="Q690" s="156"/>
      <c r="R690" s="18"/>
      <c r="S690" s="161"/>
      <c r="T690" s="159"/>
      <c r="U690" s="30"/>
    </row>
    <row r="691" spans="1:21" ht="22.5" customHeight="1" x14ac:dyDescent="0.2">
      <c r="A691" s="38"/>
      <c r="B691" s="16"/>
      <c r="C691" s="38"/>
      <c r="D691" s="17"/>
      <c r="E691" s="17"/>
      <c r="F691" s="16"/>
      <c r="G691" s="43"/>
      <c r="H691" s="152"/>
      <c r="I691" s="153"/>
      <c r="J691" s="55"/>
      <c r="K691" s="154"/>
      <c r="L691" s="155"/>
      <c r="M691" s="26"/>
      <c r="N691" s="55"/>
      <c r="O691" s="160"/>
      <c r="P691" s="156"/>
      <c r="Q691" s="156"/>
      <c r="R691" s="18"/>
      <c r="S691" s="161"/>
      <c r="T691" s="159"/>
      <c r="U691" s="30"/>
    </row>
    <row r="692" spans="1:21" ht="22.5" customHeight="1" x14ac:dyDescent="0.2">
      <c r="A692" s="38"/>
      <c r="B692" s="16"/>
      <c r="C692" s="38"/>
      <c r="D692" s="17"/>
      <c r="E692" s="17"/>
      <c r="F692" s="16"/>
      <c r="G692" s="43"/>
      <c r="H692" s="152"/>
      <c r="I692" s="153"/>
      <c r="J692" s="55"/>
      <c r="K692" s="154"/>
      <c r="L692" s="155"/>
      <c r="M692" s="26"/>
      <c r="N692" s="55"/>
      <c r="O692" s="160"/>
      <c r="P692" s="156"/>
      <c r="Q692" s="156"/>
      <c r="R692" s="18"/>
      <c r="S692" s="161"/>
      <c r="T692" s="159"/>
      <c r="U692" s="30"/>
    </row>
    <row r="693" spans="1:21" ht="22.5" customHeight="1" x14ac:dyDescent="0.2">
      <c r="A693" s="38"/>
      <c r="B693" s="16"/>
      <c r="C693" s="38"/>
      <c r="D693" s="17"/>
      <c r="E693" s="17"/>
      <c r="F693" s="16"/>
      <c r="G693" s="43"/>
      <c r="H693" s="152"/>
      <c r="I693" s="153"/>
      <c r="J693" s="55"/>
      <c r="K693" s="154"/>
      <c r="L693" s="155"/>
      <c r="M693" s="26"/>
      <c r="N693" s="55"/>
      <c r="O693" s="160"/>
      <c r="P693" s="156"/>
      <c r="Q693" s="156"/>
      <c r="R693" s="18"/>
      <c r="S693" s="161"/>
      <c r="T693" s="159"/>
      <c r="U693" s="30"/>
    </row>
    <row r="694" spans="1:21" ht="22.5" customHeight="1" x14ac:dyDescent="0.2">
      <c r="A694" s="38"/>
      <c r="B694" s="16"/>
      <c r="C694" s="38"/>
      <c r="D694" s="17"/>
      <c r="E694" s="17"/>
      <c r="F694" s="16"/>
      <c r="G694" s="43"/>
      <c r="H694" s="152"/>
      <c r="I694" s="153"/>
      <c r="J694" s="55"/>
      <c r="K694" s="154"/>
      <c r="L694" s="155"/>
      <c r="M694" s="26"/>
      <c r="N694" s="55"/>
      <c r="O694" s="160"/>
      <c r="P694" s="156"/>
      <c r="Q694" s="156"/>
      <c r="R694" s="18"/>
      <c r="S694" s="161"/>
      <c r="T694" s="159"/>
      <c r="U694" s="30"/>
    </row>
    <row r="695" spans="1:21" ht="22.5" customHeight="1" x14ac:dyDescent="0.2">
      <c r="A695" s="38"/>
      <c r="B695" s="16"/>
      <c r="C695" s="38"/>
      <c r="D695" s="17"/>
      <c r="E695" s="17"/>
      <c r="F695" s="16"/>
      <c r="G695" s="43"/>
      <c r="H695" s="152"/>
      <c r="I695" s="153"/>
      <c r="J695" s="55"/>
      <c r="K695" s="154"/>
      <c r="L695" s="155"/>
      <c r="M695" s="26"/>
      <c r="N695" s="55"/>
      <c r="O695" s="160"/>
      <c r="P695" s="156"/>
      <c r="Q695" s="156"/>
      <c r="R695" s="18"/>
      <c r="S695" s="161"/>
      <c r="T695" s="159"/>
      <c r="U695" s="30"/>
    </row>
    <row r="696" spans="1:21" ht="22.5" customHeight="1" x14ac:dyDescent="0.2">
      <c r="A696" s="38"/>
      <c r="B696" s="16"/>
      <c r="C696" s="38"/>
      <c r="D696" s="17"/>
      <c r="E696" s="17"/>
      <c r="F696" s="16"/>
      <c r="G696" s="43"/>
      <c r="H696" s="152"/>
      <c r="I696" s="153"/>
      <c r="J696" s="55"/>
      <c r="K696" s="154"/>
      <c r="L696" s="155"/>
      <c r="M696" s="26"/>
      <c r="N696" s="55"/>
      <c r="O696" s="160"/>
      <c r="P696" s="156"/>
      <c r="Q696" s="156"/>
      <c r="R696" s="18"/>
      <c r="S696" s="161"/>
      <c r="T696" s="159"/>
      <c r="U696" s="30"/>
    </row>
    <row r="697" spans="1:21" ht="22.5" customHeight="1" x14ac:dyDescent="0.2">
      <c r="A697" s="38"/>
      <c r="B697" s="16"/>
      <c r="C697" s="38"/>
      <c r="D697" s="17"/>
      <c r="E697" s="17"/>
      <c r="F697" s="16"/>
      <c r="G697" s="43"/>
      <c r="H697" s="152"/>
      <c r="I697" s="153"/>
      <c r="J697" s="55"/>
      <c r="K697" s="154"/>
      <c r="L697" s="155"/>
      <c r="M697" s="26"/>
      <c r="N697" s="55"/>
      <c r="O697" s="160"/>
      <c r="P697" s="156"/>
      <c r="Q697" s="156"/>
      <c r="R697" s="18"/>
      <c r="S697" s="161"/>
      <c r="T697" s="159"/>
      <c r="U697" s="30"/>
    </row>
    <row r="698" spans="1:21" ht="22.5" customHeight="1" x14ac:dyDescent="0.2">
      <c r="A698" s="38"/>
      <c r="B698" s="16"/>
      <c r="C698" s="38"/>
      <c r="D698" s="17"/>
      <c r="E698" s="17"/>
      <c r="F698" s="16"/>
      <c r="G698" s="43"/>
      <c r="H698" s="152"/>
      <c r="I698" s="153"/>
      <c r="J698" s="55"/>
      <c r="K698" s="154"/>
      <c r="L698" s="155"/>
      <c r="M698" s="26"/>
      <c r="N698" s="55"/>
      <c r="O698" s="160"/>
      <c r="P698" s="156"/>
      <c r="Q698" s="156"/>
      <c r="R698" s="18"/>
      <c r="S698" s="161"/>
      <c r="T698" s="159"/>
      <c r="U698" s="30"/>
    </row>
    <row r="699" spans="1:21" ht="22.5" customHeight="1" x14ac:dyDescent="0.2">
      <c r="A699" s="38"/>
      <c r="B699" s="16"/>
      <c r="C699" s="38"/>
      <c r="D699" s="17"/>
      <c r="E699" s="17"/>
      <c r="F699" s="16"/>
      <c r="G699" s="43"/>
      <c r="H699" s="152"/>
      <c r="I699" s="153"/>
      <c r="J699" s="55"/>
      <c r="K699" s="154"/>
      <c r="L699" s="155"/>
      <c r="M699" s="26"/>
      <c r="N699" s="55"/>
      <c r="O699" s="160"/>
      <c r="P699" s="156"/>
      <c r="Q699" s="156"/>
      <c r="R699" s="18"/>
      <c r="S699" s="161"/>
      <c r="T699" s="159"/>
      <c r="U699" s="30"/>
    </row>
    <row r="700" spans="1:21" ht="22.5" customHeight="1" x14ac:dyDescent="0.2">
      <c r="A700" s="38"/>
      <c r="B700" s="16"/>
      <c r="C700" s="38"/>
      <c r="D700" s="17"/>
      <c r="E700" s="17"/>
      <c r="F700" s="16"/>
      <c r="G700" s="43"/>
      <c r="H700" s="152"/>
      <c r="I700" s="153"/>
      <c r="J700" s="55"/>
      <c r="K700" s="154"/>
      <c r="L700" s="155"/>
      <c r="M700" s="26"/>
      <c r="N700" s="55"/>
      <c r="O700" s="160"/>
      <c r="P700" s="156"/>
      <c r="Q700" s="156"/>
      <c r="R700" s="18"/>
      <c r="S700" s="161"/>
      <c r="T700" s="159"/>
      <c r="U700" s="30"/>
    </row>
    <row r="701" spans="1:21" ht="22.5" customHeight="1" x14ac:dyDescent="0.2">
      <c r="A701" s="38"/>
      <c r="B701" s="16"/>
      <c r="C701" s="38"/>
      <c r="D701" s="17"/>
      <c r="E701" s="17"/>
      <c r="F701" s="16"/>
      <c r="G701" s="43"/>
      <c r="H701" s="152"/>
      <c r="I701" s="153"/>
      <c r="J701" s="55"/>
      <c r="K701" s="154"/>
      <c r="L701" s="155"/>
      <c r="M701" s="26"/>
      <c r="N701" s="55"/>
      <c r="O701" s="160"/>
      <c r="P701" s="156"/>
      <c r="Q701" s="156"/>
      <c r="R701" s="18"/>
      <c r="S701" s="161"/>
      <c r="T701" s="159"/>
      <c r="U701" s="30"/>
    </row>
    <row r="702" spans="1:21" ht="22.5" customHeight="1" x14ac:dyDescent="0.2">
      <c r="A702" s="38"/>
      <c r="B702" s="16"/>
      <c r="C702" s="38"/>
      <c r="D702" s="17"/>
      <c r="E702" s="17"/>
      <c r="F702" s="16"/>
      <c r="G702" s="43"/>
      <c r="H702" s="152"/>
      <c r="I702" s="153"/>
      <c r="J702" s="55"/>
      <c r="K702" s="154"/>
      <c r="L702" s="155"/>
      <c r="M702" s="26"/>
      <c r="N702" s="55"/>
      <c r="O702" s="160"/>
      <c r="P702" s="156"/>
      <c r="Q702" s="156"/>
      <c r="R702" s="18"/>
      <c r="S702" s="161"/>
      <c r="T702" s="159"/>
      <c r="U702" s="30"/>
    </row>
    <row r="703" spans="1:21" ht="22.5" customHeight="1" x14ac:dyDescent="0.2">
      <c r="A703" s="38"/>
      <c r="B703" s="16"/>
      <c r="C703" s="38"/>
      <c r="D703" s="17"/>
      <c r="E703" s="17"/>
      <c r="F703" s="16"/>
      <c r="G703" s="43"/>
      <c r="H703" s="152"/>
      <c r="I703" s="153"/>
      <c r="J703" s="55"/>
      <c r="K703" s="154"/>
      <c r="L703" s="155"/>
      <c r="M703" s="26"/>
      <c r="N703" s="55"/>
      <c r="O703" s="160"/>
      <c r="P703" s="156"/>
      <c r="Q703" s="156"/>
      <c r="R703" s="18"/>
      <c r="S703" s="161"/>
      <c r="T703" s="159"/>
      <c r="U703" s="30"/>
    </row>
    <row r="704" spans="1:21" ht="22.5" customHeight="1" x14ac:dyDescent="0.2">
      <c r="A704" s="38"/>
      <c r="B704" s="16"/>
      <c r="C704" s="38"/>
      <c r="D704" s="17"/>
      <c r="E704" s="17"/>
      <c r="F704" s="16"/>
      <c r="G704" s="43"/>
      <c r="H704" s="152"/>
      <c r="I704" s="153"/>
      <c r="J704" s="55"/>
      <c r="K704" s="154"/>
      <c r="L704" s="155"/>
      <c r="M704" s="26"/>
      <c r="N704" s="55"/>
      <c r="O704" s="160"/>
      <c r="P704" s="156"/>
      <c r="Q704" s="156"/>
      <c r="R704" s="18"/>
      <c r="S704" s="161"/>
      <c r="T704" s="159"/>
      <c r="U704" s="30"/>
    </row>
    <row r="705" spans="1:21" ht="22.5" customHeight="1" x14ac:dyDescent="0.2">
      <c r="A705" s="38"/>
      <c r="B705" s="16"/>
      <c r="C705" s="38"/>
      <c r="D705" s="17"/>
      <c r="E705" s="17"/>
      <c r="F705" s="16"/>
      <c r="G705" s="43"/>
      <c r="H705" s="152"/>
      <c r="I705" s="153"/>
      <c r="J705" s="55"/>
      <c r="K705" s="154"/>
      <c r="L705" s="155"/>
      <c r="M705" s="26"/>
      <c r="N705" s="55"/>
      <c r="O705" s="160"/>
      <c r="P705" s="156"/>
      <c r="Q705" s="156"/>
      <c r="R705" s="18"/>
      <c r="S705" s="161"/>
      <c r="T705" s="159"/>
      <c r="U705" s="30"/>
    </row>
    <row r="706" spans="1:21" ht="22.5" customHeight="1" x14ac:dyDescent="0.2">
      <c r="A706" s="38"/>
      <c r="B706" s="16"/>
      <c r="C706" s="38"/>
      <c r="D706" s="17"/>
      <c r="E706" s="17"/>
      <c r="F706" s="16"/>
      <c r="G706" s="43"/>
      <c r="H706" s="152"/>
      <c r="I706" s="153"/>
      <c r="J706" s="55"/>
      <c r="K706" s="154"/>
      <c r="L706" s="155"/>
      <c r="M706" s="26"/>
      <c r="N706" s="55"/>
      <c r="O706" s="160"/>
      <c r="P706" s="156"/>
      <c r="Q706" s="156"/>
      <c r="R706" s="18"/>
      <c r="S706" s="161"/>
      <c r="T706" s="159"/>
      <c r="U706" s="30"/>
    </row>
    <row r="707" spans="1:21" ht="22.5" customHeight="1" x14ac:dyDescent="0.2">
      <c r="A707" s="38"/>
      <c r="B707" s="16"/>
      <c r="C707" s="38"/>
      <c r="D707" s="17"/>
      <c r="E707" s="17"/>
      <c r="F707" s="16"/>
      <c r="G707" s="43"/>
      <c r="H707" s="152"/>
      <c r="I707" s="153"/>
      <c r="J707" s="55"/>
      <c r="K707" s="154"/>
      <c r="L707" s="155"/>
      <c r="M707" s="26"/>
      <c r="N707" s="55"/>
      <c r="O707" s="160"/>
      <c r="P707" s="156"/>
      <c r="Q707" s="156"/>
      <c r="R707" s="18"/>
      <c r="S707" s="161"/>
      <c r="T707" s="159"/>
      <c r="U707" s="30"/>
    </row>
    <row r="708" spans="1:21" ht="22.5" customHeight="1" x14ac:dyDescent="0.2">
      <c r="A708" s="38"/>
      <c r="B708" s="16"/>
      <c r="C708" s="38"/>
      <c r="D708" s="17"/>
      <c r="E708" s="17"/>
      <c r="F708" s="16"/>
      <c r="G708" s="43"/>
      <c r="H708" s="152"/>
      <c r="I708" s="153"/>
      <c r="J708" s="55"/>
      <c r="K708" s="154"/>
      <c r="L708" s="155"/>
      <c r="M708" s="26"/>
      <c r="N708" s="55"/>
      <c r="O708" s="160"/>
      <c r="P708" s="156"/>
      <c r="Q708" s="156"/>
      <c r="R708" s="18"/>
      <c r="S708" s="161"/>
      <c r="T708" s="159"/>
      <c r="U708" s="30"/>
    </row>
    <row r="709" spans="1:21" ht="22.5" customHeight="1" x14ac:dyDescent="0.2">
      <c r="A709" s="38"/>
      <c r="B709" s="16"/>
      <c r="C709" s="38"/>
      <c r="D709" s="17"/>
      <c r="E709" s="17"/>
      <c r="F709" s="16"/>
      <c r="G709" s="43"/>
      <c r="H709" s="152"/>
      <c r="I709" s="153"/>
      <c r="J709" s="55"/>
      <c r="K709" s="154"/>
      <c r="L709" s="155"/>
      <c r="M709" s="26"/>
      <c r="N709" s="55"/>
      <c r="O709" s="160"/>
      <c r="P709" s="156"/>
      <c r="Q709" s="156"/>
      <c r="R709" s="18"/>
      <c r="S709" s="161"/>
      <c r="T709" s="159"/>
      <c r="U709" s="30"/>
    </row>
    <row r="710" spans="1:21" ht="22.5" customHeight="1" x14ac:dyDescent="0.2">
      <c r="A710" s="38"/>
      <c r="B710" s="16"/>
      <c r="C710" s="38"/>
      <c r="D710" s="17"/>
      <c r="E710" s="17"/>
      <c r="F710" s="16"/>
      <c r="G710" s="43"/>
      <c r="H710" s="152"/>
      <c r="I710" s="153"/>
      <c r="J710" s="55"/>
      <c r="K710" s="154"/>
      <c r="L710" s="155"/>
      <c r="M710" s="26"/>
      <c r="N710" s="55"/>
      <c r="O710" s="160"/>
      <c r="P710" s="156"/>
      <c r="Q710" s="156"/>
      <c r="R710" s="18"/>
      <c r="S710" s="161"/>
      <c r="T710" s="159"/>
      <c r="U710" s="30"/>
    </row>
    <row r="711" spans="1:21" ht="22.5" customHeight="1" x14ac:dyDescent="0.2">
      <c r="A711" s="38"/>
      <c r="B711" s="16"/>
      <c r="C711" s="38"/>
      <c r="D711" s="17"/>
      <c r="E711" s="17"/>
      <c r="F711" s="16"/>
      <c r="G711" s="43"/>
      <c r="H711" s="152"/>
      <c r="I711" s="153"/>
      <c r="J711" s="55"/>
      <c r="K711" s="154"/>
      <c r="L711" s="155"/>
      <c r="M711" s="26"/>
      <c r="N711" s="55"/>
      <c r="O711" s="160"/>
      <c r="P711" s="156"/>
      <c r="Q711" s="156"/>
      <c r="R711" s="18"/>
      <c r="S711" s="161"/>
      <c r="T711" s="159"/>
      <c r="U711" s="30"/>
    </row>
    <row r="712" spans="1:21" ht="22.5" customHeight="1" x14ac:dyDescent="0.2">
      <c r="A712" s="38"/>
      <c r="B712" s="16"/>
      <c r="C712" s="38"/>
      <c r="D712" s="17"/>
      <c r="E712" s="17"/>
      <c r="F712" s="16"/>
      <c r="G712" s="43"/>
      <c r="H712" s="152"/>
      <c r="I712" s="153"/>
      <c r="J712" s="55"/>
      <c r="K712" s="154"/>
      <c r="L712" s="155"/>
      <c r="M712" s="26"/>
      <c r="N712" s="55"/>
      <c r="O712" s="160"/>
      <c r="P712" s="156"/>
      <c r="Q712" s="156"/>
      <c r="R712" s="18"/>
      <c r="S712" s="161"/>
      <c r="T712" s="159"/>
      <c r="U712" s="30"/>
    </row>
    <row r="713" spans="1:21" ht="22.5" customHeight="1" x14ac:dyDescent="0.2">
      <c r="A713" s="38"/>
      <c r="B713" s="16"/>
      <c r="C713" s="38"/>
      <c r="D713" s="17"/>
      <c r="E713" s="17"/>
      <c r="F713" s="16"/>
      <c r="G713" s="43"/>
      <c r="H713" s="152"/>
      <c r="I713" s="153"/>
      <c r="J713" s="55"/>
      <c r="K713" s="154"/>
      <c r="L713" s="155"/>
      <c r="M713" s="26"/>
      <c r="N713" s="55"/>
      <c r="O713" s="160"/>
      <c r="P713" s="156"/>
      <c r="Q713" s="156"/>
      <c r="R713" s="18"/>
      <c r="S713" s="161"/>
      <c r="T713" s="159"/>
      <c r="U713" s="30"/>
    </row>
    <row r="714" spans="1:21" ht="22.5" customHeight="1" x14ac:dyDescent="0.2">
      <c r="A714" s="38"/>
      <c r="B714" s="16"/>
      <c r="C714" s="38"/>
      <c r="D714" s="17"/>
      <c r="E714" s="17"/>
      <c r="F714" s="16"/>
      <c r="G714" s="43"/>
      <c r="H714" s="152"/>
      <c r="I714" s="153"/>
      <c r="J714" s="55"/>
      <c r="K714" s="154"/>
      <c r="L714" s="155"/>
      <c r="M714" s="26"/>
      <c r="N714" s="55"/>
      <c r="O714" s="160"/>
      <c r="P714" s="156"/>
      <c r="Q714" s="156"/>
      <c r="R714" s="18"/>
      <c r="S714" s="161"/>
      <c r="T714" s="159"/>
      <c r="U714" s="30"/>
    </row>
    <row r="715" spans="1:21" ht="22.5" customHeight="1" x14ac:dyDescent="0.2">
      <c r="A715" s="38"/>
      <c r="B715" s="16"/>
      <c r="C715" s="38"/>
      <c r="D715" s="17"/>
      <c r="E715" s="17"/>
      <c r="F715" s="16"/>
      <c r="G715" s="43"/>
      <c r="H715" s="152"/>
      <c r="I715" s="153"/>
      <c r="J715" s="55"/>
      <c r="K715" s="154"/>
      <c r="L715" s="155"/>
      <c r="M715" s="26"/>
      <c r="N715" s="55"/>
      <c r="O715" s="160"/>
      <c r="P715" s="156"/>
      <c r="Q715" s="156"/>
      <c r="R715" s="18"/>
      <c r="S715" s="161"/>
      <c r="T715" s="159"/>
      <c r="U715" s="30"/>
    </row>
    <row r="716" spans="1:21" ht="22.5" customHeight="1" x14ac:dyDescent="0.2">
      <c r="A716" s="38"/>
      <c r="B716" s="16"/>
      <c r="C716" s="38"/>
      <c r="D716" s="17"/>
      <c r="E716" s="17"/>
      <c r="F716" s="16"/>
      <c r="G716" s="43"/>
      <c r="H716" s="152"/>
      <c r="I716" s="153"/>
      <c r="J716" s="55"/>
      <c r="K716" s="154"/>
      <c r="L716" s="155"/>
      <c r="M716" s="26"/>
      <c r="N716" s="55"/>
      <c r="O716" s="160"/>
      <c r="P716" s="156"/>
      <c r="Q716" s="156"/>
      <c r="R716" s="18"/>
      <c r="S716" s="161"/>
      <c r="T716" s="159"/>
      <c r="U716" s="30"/>
    </row>
    <row r="717" spans="1:21" ht="22.5" customHeight="1" x14ac:dyDescent="0.2">
      <c r="A717" s="38"/>
      <c r="B717" s="16"/>
      <c r="C717" s="38"/>
      <c r="D717" s="17"/>
      <c r="E717" s="17"/>
      <c r="F717" s="16"/>
      <c r="G717" s="43"/>
      <c r="H717" s="152"/>
      <c r="I717" s="153"/>
      <c r="J717" s="55"/>
      <c r="K717" s="154"/>
      <c r="L717" s="155"/>
      <c r="M717" s="26"/>
      <c r="N717" s="55"/>
      <c r="O717" s="160"/>
      <c r="P717" s="156"/>
      <c r="Q717" s="156"/>
      <c r="R717" s="18"/>
      <c r="S717" s="161"/>
      <c r="T717" s="159"/>
      <c r="U717" s="30"/>
    </row>
    <row r="718" spans="1:21" ht="22.5" customHeight="1" x14ac:dyDescent="0.2">
      <c r="A718" s="38"/>
      <c r="B718" s="16"/>
      <c r="C718" s="38"/>
      <c r="D718" s="17"/>
      <c r="E718" s="17"/>
      <c r="F718" s="16"/>
      <c r="G718" s="43"/>
      <c r="H718" s="152"/>
      <c r="I718" s="153"/>
      <c r="J718" s="55"/>
      <c r="K718" s="154"/>
      <c r="L718" s="155"/>
      <c r="M718" s="26"/>
      <c r="N718" s="55"/>
      <c r="O718" s="160"/>
      <c r="P718" s="156"/>
      <c r="Q718" s="156"/>
      <c r="R718" s="18"/>
      <c r="S718" s="161"/>
      <c r="T718" s="159"/>
      <c r="U718" s="30"/>
    </row>
    <row r="719" spans="1:21" ht="22.5" customHeight="1" x14ac:dyDescent="0.2">
      <c r="A719" s="38"/>
      <c r="B719" s="16"/>
      <c r="C719" s="38"/>
      <c r="D719" s="17"/>
      <c r="E719" s="17"/>
      <c r="F719" s="16"/>
      <c r="G719" s="43"/>
      <c r="H719" s="152"/>
      <c r="I719" s="153"/>
      <c r="J719" s="55"/>
      <c r="K719" s="154"/>
      <c r="L719" s="155"/>
      <c r="M719" s="26"/>
      <c r="N719" s="55"/>
      <c r="O719" s="160"/>
      <c r="P719" s="156"/>
      <c r="Q719" s="156"/>
      <c r="R719" s="18"/>
      <c r="S719" s="161"/>
      <c r="T719" s="159"/>
      <c r="U719" s="30"/>
    </row>
    <row r="720" spans="1:21" ht="22.5" customHeight="1" x14ac:dyDescent="0.2">
      <c r="A720" s="38"/>
      <c r="B720" s="16"/>
      <c r="C720" s="38"/>
      <c r="D720" s="17"/>
      <c r="E720" s="17"/>
      <c r="F720" s="16"/>
      <c r="G720" s="43"/>
      <c r="H720" s="152"/>
      <c r="I720" s="153"/>
      <c r="J720" s="55"/>
      <c r="K720" s="154"/>
      <c r="L720" s="155"/>
      <c r="M720" s="26"/>
      <c r="N720" s="55"/>
      <c r="O720" s="160"/>
      <c r="P720" s="156"/>
      <c r="Q720" s="156"/>
      <c r="R720" s="18"/>
      <c r="S720" s="161"/>
      <c r="T720" s="159"/>
      <c r="U720" s="30"/>
    </row>
    <row r="721" spans="1:21" ht="22.5" customHeight="1" x14ac:dyDescent="0.2">
      <c r="A721" s="38"/>
      <c r="B721" s="16"/>
      <c r="C721" s="38"/>
      <c r="D721" s="17"/>
      <c r="E721" s="17"/>
      <c r="F721" s="16"/>
      <c r="G721" s="43"/>
      <c r="H721" s="152"/>
      <c r="I721" s="153"/>
      <c r="J721" s="55"/>
      <c r="K721" s="154"/>
      <c r="L721" s="155"/>
      <c r="M721" s="26"/>
      <c r="N721" s="55"/>
      <c r="O721" s="160"/>
      <c r="P721" s="156"/>
      <c r="Q721" s="156"/>
      <c r="R721" s="18"/>
      <c r="S721" s="161"/>
      <c r="T721" s="159"/>
      <c r="U721" s="30"/>
    </row>
    <row r="722" spans="1:21" ht="22.5" customHeight="1" x14ac:dyDescent="0.2">
      <c r="A722" s="38"/>
      <c r="B722" s="16"/>
      <c r="C722" s="38"/>
      <c r="D722" s="17"/>
      <c r="E722" s="17"/>
      <c r="F722" s="16"/>
      <c r="G722" s="43"/>
      <c r="H722" s="152"/>
      <c r="I722" s="153"/>
      <c r="J722" s="55"/>
      <c r="K722" s="154"/>
      <c r="L722" s="155"/>
      <c r="M722" s="26"/>
      <c r="N722" s="55"/>
      <c r="O722" s="160"/>
      <c r="P722" s="156"/>
      <c r="Q722" s="156"/>
      <c r="R722" s="18"/>
      <c r="S722" s="161"/>
      <c r="T722" s="159"/>
      <c r="U722" s="30"/>
    </row>
    <row r="723" spans="1:21" ht="22.5" customHeight="1" x14ac:dyDescent="0.2">
      <c r="A723" s="38"/>
      <c r="B723" s="16"/>
      <c r="C723" s="38"/>
      <c r="D723" s="17"/>
      <c r="E723" s="17"/>
      <c r="F723" s="16"/>
      <c r="G723" s="43"/>
      <c r="H723" s="152"/>
      <c r="I723" s="153"/>
      <c r="J723" s="55"/>
      <c r="K723" s="154"/>
      <c r="L723" s="155"/>
      <c r="M723" s="26"/>
      <c r="N723" s="55"/>
      <c r="O723" s="160"/>
      <c r="P723" s="156"/>
      <c r="Q723" s="156"/>
      <c r="R723" s="18"/>
      <c r="S723" s="161"/>
      <c r="T723" s="159"/>
      <c r="U723" s="30"/>
    </row>
    <row r="724" spans="1:21" ht="22.5" customHeight="1" x14ac:dyDescent="0.2">
      <c r="A724" s="38"/>
      <c r="B724" s="16"/>
      <c r="C724" s="38"/>
      <c r="D724" s="17"/>
      <c r="E724" s="17"/>
      <c r="F724" s="16"/>
      <c r="G724" s="43"/>
      <c r="H724" s="152"/>
      <c r="I724" s="153"/>
      <c r="J724" s="55"/>
      <c r="K724" s="154"/>
      <c r="L724" s="155"/>
      <c r="M724" s="26"/>
      <c r="N724" s="55"/>
      <c r="O724" s="160"/>
      <c r="P724" s="156"/>
      <c r="Q724" s="156"/>
      <c r="R724" s="18"/>
      <c r="S724" s="161"/>
      <c r="T724" s="159"/>
      <c r="U724" s="30"/>
    </row>
    <row r="725" spans="1:21" ht="22.5" customHeight="1" x14ac:dyDescent="0.2">
      <c r="A725" s="38"/>
      <c r="B725" s="16"/>
      <c r="C725" s="38"/>
      <c r="D725" s="17"/>
      <c r="E725" s="17"/>
      <c r="F725" s="16"/>
      <c r="G725" s="43"/>
      <c r="H725" s="152"/>
      <c r="I725" s="153"/>
      <c r="J725" s="55"/>
      <c r="K725" s="154"/>
      <c r="L725" s="155"/>
      <c r="M725" s="26"/>
      <c r="N725" s="55"/>
      <c r="O725" s="160"/>
      <c r="P725" s="156"/>
      <c r="Q725" s="156"/>
      <c r="R725" s="18"/>
      <c r="S725" s="161"/>
      <c r="T725" s="159"/>
      <c r="U725" s="30"/>
    </row>
    <row r="726" spans="1:21" ht="22.5" customHeight="1" x14ac:dyDescent="0.2">
      <c r="A726" s="38"/>
      <c r="B726" s="16"/>
      <c r="C726" s="38"/>
      <c r="D726" s="17"/>
      <c r="E726" s="17"/>
      <c r="F726" s="16"/>
      <c r="G726" s="43"/>
      <c r="H726" s="152"/>
      <c r="I726" s="153"/>
      <c r="J726" s="55"/>
      <c r="K726" s="154"/>
      <c r="L726" s="155"/>
      <c r="M726" s="26"/>
      <c r="N726" s="55"/>
      <c r="O726" s="160"/>
      <c r="P726" s="156"/>
      <c r="Q726" s="156"/>
      <c r="R726" s="18"/>
      <c r="S726" s="161"/>
      <c r="T726" s="159"/>
      <c r="U726" s="30"/>
    </row>
    <row r="727" spans="1:21" ht="22.5" customHeight="1" x14ac:dyDescent="0.2">
      <c r="A727" s="38"/>
      <c r="B727" s="16"/>
      <c r="C727" s="38"/>
      <c r="D727" s="17"/>
      <c r="E727" s="17"/>
      <c r="F727" s="16"/>
      <c r="G727" s="43"/>
      <c r="H727" s="152"/>
      <c r="I727" s="153"/>
      <c r="J727" s="55"/>
      <c r="K727" s="154"/>
      <c r="L727" s="155"/>
      <c r="M727" s="26"/>
      <c r="N727" s="55"/>
      <c r="O727" s="160"/>
      <c r="P727" s="156"/>
      <c r="Q727" s="156"/>
      <c r="R727" s="18"/>
      <c r="S727" s="161"/>
      <c r="T727" s="159"/>
      <c r="U727" s="30"/>
    </row>
    <row r="728" spans="1:21" ht="22.5" customHeight="1" x14ac:dyDescent="0.2">
      <c r="A728" s="38"/>
      <c r="B728" s="16"/>
      <c r="C728" s="38"/>
      <c r="D728" s="17"/>
      <c r="E728" s="17"/>
      <c r="F728" s="16"/>
      <c r="G728" s="43"/>
      <c r="H728" s="152"/>
      <c r="I728" s="153"/>
      <c r="J728" s="55"/>
      <c r="K728" s="154"/>
      <c r="L728" s="155"/>
      <c r="M728" s="26"/>
      <c r="N728" s="55"/>
      <c r="O728" s="160"/>
      <c r="P728" s="156"/>
      <c r="Q728" s="156"/>
      <c r="R728" s="18"/>
      <c r="S728" s="161"/>
      <c r="T728" s="159"/>
      <c r="U728" s="30"/>
    </row>
    <row r="729" spans="1:21" ht="22.5" customHeight="1" x14ac:dyDescent="0.2">
      <c r="A729" s="38"/>
      <c r="B729" s="16"/>
      <c r="C729" s="38"/>
      <c r="D729" s="17"/>
      <c r="E729" s="17"/>
      <c r="F729" s="16"/>
      <c r="G729" s="43"/>
      <c r="H729" s="152"/>
      <c r="I729" s="153"/>
      <c r="J729" s="55"/>
      <c r="K729" s="154"/>
      <c r="L729" s="155"/>
      <c r="M729" s="26"/>
      <c r="N729" s="55"/>
      <c r="O729" s="160"/>
      <c r="P729" s="156"/>
      <c r="Q729" s="156"/>
      <c r="R729" s="18"/>
      <c r="S729" s="161"/>
      <c r="T729" s="159"/>
      <c r="U729" s="30"/>
    </row>
    <row r="730" spans="1:21" ht="22.5" customHeight="1" x14ac:dyDescent="0.2">
      <c r="A730" s="38"/>
      <c r="B730" s="16"/>
      <c r="C730" s="38"/>
      <c r="D730" s="17"/>
      <c r="E730" s="17"/>
      <c r="F730" s="16"/>
      <c r="G730" s="43"/>
      <c r="H730" s="152"/>
      <c r="I730" s="153"/>
      <c r="J730" s="55"/>
      <c r="K730" s="154"/>
      <c r="L730" s="155"/>
      <c r="M730" s="26"/>
      <c r="N730" s="55"/>
      <c r="O730" s="160"/>
      <c r="P730" s="156"/>
      <c r="Q730" s="156"/>
      <c r="R730" s="18"/>
      <c r="S730" s="161"/>
      <c r="T730" s="159"/>
      <c r="U730" s="30"/>
    </row>
    <row r="731" spans="1:21" ht="22.5" customHeight="1" x14ac:dyDescent="0.2">
      <c r="A731" s="38"/>
      <c r="B731" s="16"/>
      <c r="C731" s="38"/>
      <c r="D731" s="17"/>
      <c r="E731" s="17"/>
      <c r="F731" s="16"/>
      <c r="G731" s="43"/>
      <c r="H731" s="152"/>
      <c r="I731" s="153"/>
      <c r="J731" s="55"/>
      <c r="K731" s="154"/>
      <c r="L731" s="155"/>
      <c r="M731" s="26"/>
      <c r="N731" s="55"/>
      <c r="O731" s="160"/>
      <c r="P731" s="156"/>
      <c r="Q731" s="156"/>
      <c r="R731" s="18"/>
      <c r="S731" s="161"/>
      <c r="T731" s="159"/>
      <c r="U731" s="30"/>
    </row>
    <row r="732" spans="1:21" ht="22.5" customHeight="1" x14ac:dyDescent="0.2">
      <c r="A732" s="38"/>
      <c r="B732" s="16"/>
      <c r="C732" s="38"/>
      <c r="D732" s="17"/>
      <c r="E732" s="17"/>
      <c r="F732" s="16"/>
      <c r="G732" s="43"/>
      <c r="H732" s="152"/>
      <c r="I732" s="153"/>
      <c r="J732" s="55"/>
      <c r="K732" s="154"/>
      <c r="L732" s="155"/>
      <c r="M732" s="26"/>
      <c r="N732" s="55"/>
      <c r="O732" s="160"/>
      <c r="P732" s="156"/>
      <c r="Q732" s="156"/>
      <c r="R732" s="18"/>
      <c r="S732" s="161"/>
      <c r="T732" s="159"/>
      <c r="U732" s="30"/>
    </row>
    <row r="733" spans="1:21" ht="22.5" customHeight="1" x14ac:dyDescent="0.2">
      <c r="A733" s="38"/>
      <c r="B733" s="16"/>
      <c r="C733" s="38"/>
      <c r="D733" s="17"/>
      <c r="E733" s="17"/>
      <c r="F733" s="16"/>
      <c r="G733" s="43"/>
      <c r="H733" s="152"/>
      <c r="I733" s="153"/>
      <c r="J733" s="55"/>
      <c r="K733" s="154"/>
      <c r="L733" s="155"/>
      <c r="M733" s="26"/>
      <c r="N733" s="55"/>
      <c r="O733" s="160"/>
      <c r="P733" s="156"/>
      <c r="Q733" s="156"/>
      <c r="R733" s="18"/>
      <c r="S733" s="161"/>
      <c r="T733" s="159"/>
      <c r="U733" s="30"/>
    </row>
    <row r="734" spans="1:21" ht="22.5" customHeight="1" x14ac:dyDescent="0.2">
      <c r="A734" s="38"/>
      <c r="B734" s="16"/>
      <c r="C734" s="38"/>
      <c r="D734" s="17"/>
      <c r="E734" s="17"/>
      <c r="F734" s="16"/>
      <c r="G734" s="43"/>
      <c r="H734" s="152"/>
      <c r="I734" s="153"/>
      <c r="J734" s="55"/>
      <c r="K734" s="154"/>
      <c r="L734" s="155"/>
      <c r="M734" s="26"/>
      <c r="N734" s="55"/>
      <c r="O734" s="160"/>
      <c r="P734" s="156"/>
      <c r="Q734" s="156"/>
      <c r="R734" s="18"/>
      <c r="S734" s="161"/>
      <c r="T734" s="159"/>
      <c r="U734" s="30"/>
    </row>
    <row r="735" spans="1:21" ht="22.5" customHeight="1" x14ac:dyDescent="0.2">
      <c r="A735" s="38"/>
      <c r="B735" s="16"/>
      <c r="C735" s="38"/>
      <c r="D735" s="17"/>
      <c r="E735" s="17"/>
      <c r="F735" s="16"/>
      <c r="G735" s="43"/>
      <c r="H735" s="152"/>
      <c r="I735" s="153"/>
      <c r="J735" s="55"/>
      <c r="K735" s="154"/>
      <c r="L735" s="155"/>
      <c r="M735" s="26"/>
      <c r="N735" s="55"/>
      <c r="O735" s="160"/>
      <c r="P735" s="156"/>
      <c r="Q735" s="156"/>
      <c r="R735" s="18"/>
      <c r="S735" s="161"/>
      <c r="T735" s="159"/>
      <c r="U735" s="30"/>
    </row>
    <row r="736" spans="1:21" ht="22.5" customHeight="1" x14ac:dyDescent="0.2">
      <c r="A736" s="38"/>
      <c r="B736" s="16"/>
      <c r="C736" s="38"/>
      <c r="D736" s="17"/>
      <c r="E736" s="17"/>
      <c r="F736" s="16"/>
      <c r="G736" s="43"/>
      <c r="H736" s="152"/>
      <c r="I736" s="153"/>
      <c r="J736" s="55"/>
      <c r="K736" s="154"/>
      <c r="L736" s="155"/>
      <c r="M736" s="26"/>
      <c r="N736" s="55"/>
      <c r="O736" s="160"/>
      <c r="P736" s="156"/>
      <c r="Q736" s="156"/>
      <c r="R736" s="18"/>
      <c r="S736" s="161"/>
      <c r="T736" s="159"/>
      <c r="U736" s="30"/>
    </row>
    <row r="737" spans="1:21" ht="22.5" customHeight="1" x14ac:dyDescent="0.2">
      <c r="A737" s="38"/>
      <c r="B737" s="16"/>
      <c r="C737" s="38"/>
      <c r="D737" s="17"/>
      <c r="E737" s="17"/>
      <c r="F737" s="16"/>
      <c r="G737" s="43"/>
      <c r="H737" s="152"/>
      <c r="I737" s="153"/>
      <c r="J737" s="55"/>
      <c r="K737" s="154"/>
      <c r="L737" s="155"/>
      <c r="M737" s="26"/>
      <c r="N737" s="55"/>
      <c r="O737" s="160"/>
      <c r="P737" s="156"/>
      <c r="Q737" s="156"/>
      <c r="R737" s="18"/>
      <c r="S737" s="161"/>
      <c r="T737" s="159"/>
      <c r="U737" s="30"/>
    </row>
    <row r="738" spans="1:21" ht="22.5" customHeight="1" x14ac:dyDescent="0.2">
      <c r="A738" s="38"/>
      <c r="B738" s="16"/>
      <c r="C738" s="38"/>
      <c r="D738" s="17"/>
      <c r="E738" s="17"/>
      <c r="F738" s="16"/>
      <c r="G738" s="43"/>
      <c r="H738" s="152"/>
      <c r="I738" s="153"/>
      <c r="J738" s="55"/>
      <c r="K738" s="154"/>
      <c r="L738" s="155"/>
      <c r="M738" s="26"/>
      <c r="N738" s="55"/>
      <c r="O738" s="160"/>
      <c r="P738" s="156"/>
      <c r="Q738" s="156"/>
      <c r="R738" s="18"/>
      <c r="S738" s="161"/>
      <c r="T738" s="159"/>
      <c r="U738" s="30"/>
    </row>
    <row r="739" spans="1:21" ht="22.5" customHeight="1" x14ac:dyDescent="0.2">
      <c r="A739" s="38"/>
      <c r="B739" s="16"/>
      <c r="C739" s="38"/>
      <c r="D739" s="17"/>
      <c r="E739" s="17"/>
      <c r="F739" s="16"/>
      <c r="G739" s="43"/>
      <c r="H739" s="152"/>
      <c r="I739" s="153"/>
      <c r="J739" s="55"/>
      <c r="K739" s="154"/>
      <c r="L739" s="155"/>
      <c r="M739" s="26"/>
      <c r="N739" s="55"/>
      <c r="O739" s="160"/>
      <c r="P739" s="156"/>
      <c r="Q739" s="156"/>
      <c r="R739" s="18"/>
      <c r="S739" s="161"/>
      <c r="T739" s="159"/>
      <c r="U739" s="30"/>
    </row>
    <row r="740" spans="1:21" ht="22.5" customHeight="1" x14ac:dyDescent="0.2">
      <c r="A740" s="38"/>
      <c r="B740" s="16"/>
      <c r="C740" s="38"/>
      <c r="D740" s="17"/>
      <c r="E740" s="17"/>
      <c r="F740" s="16"/>
      <c r="G740" s="43"/>
      <c r="H740" s="152"/>
      <c r="I740" s="153"/>
      <c r="J740" s="55"/>
      <c r="K740" s="154"/>
      <c r="L740" s="155"/>
      <c r="M740" s="26"/>
      <c r="N740" s="55"/>
      <c r="O740" s="160"/>
      <c r="P740" s="156"/>
      <c r="Q740" s="156"/>
      <c r="R740" s="18"/>
      <c r="S740" s="161"/>
      <c r="T740" s="159"/>
      <c r="U740" s="30"/>
    </row>
    <row r="741" spans="1:21" ht="22.5" customHeight="1" x14ac:dyDescent="0.2">
      <c r="A741" s="38"/>
      <c r="B741" s="16"/>
      <c r="C741" s="38"/>
      <c r="D741" s="17"/>
      <c r="E741" s="17"/>
      <c r="F741" s="16"/>
      <c r="G741" s="43"/>
      <c r="H741" s="152"/>
      <c r="I741" s="153"/>
      <c r="J741" s="55"/>
      <c r="K741" s="154"/>
      <c r="L741" s="155"/>
      <c r="M741" s="26"/>
      <c r="N741" s="55"/>
      <c r="O741" s="160"/>
      <c r="P741" s="156"/>
      <c r="Q741" s="156"/>
      <c r="R741" s="18"/>
      <c r="S741" s="161"/>
      <c r="T741" s="159"/>
      <c r="U741" s="30"/>
    </row>
    <row r="742" spans="1:21" ht="22.5" customHeight="1" x14ac:dyDescent="0.2">
      <c r="A742" s="38"/>
      <c r="B742" s="16"/>
      <c r="C742" s="38"/>
      <c r="D742" s="17"/>
      <c r="E742" s="17"/>
      <c r="F742" s="16"/>
      <c r="G742" s="43"/>
      <c r="H742" s="152"/>
      <c r="I742" s="153"/>
      <c r="J742" s="55"/>
      <c r="K742" s="154"/>
      <c r="L742" s="155"/>
      <c r="M742" s="26"/>
      <c r="N742" s="55"/>
      <c r="O742" s="160"/>
      <c r="P742" s="156"/>
      <c r="Q742" s="156"/>
      <c r="R742" s="18"/>
      <c r="S742" s="161"/>
      <c r="T742" s="159"/>
      <c r="U742" s="30"/>
    </row>
    <row r="743" spans="1:21" ht="22.5" customHeight="1" x14ac:dyDescent="0.2">
      <c r="A743" s="38"/>
      <c r="B743" s="16"/>
      <c r="C743" s="38"/>
      <c r="D743" s="17"/>
      <c r="E743" s="17"/>
      <c r="F743" s="16"/>
      <c r="G743" s="43"/>
      <c r="H743" s="152"/>
      <c r="I743" s="153"/>
      <c r="J743" s="55"/>
      <c r="K743" s="154"/>
      <c r="L743" s="155"/>
      <c r="M743" s="26"/>
      <c r="N743" s="55"/>
      <c r="O743" s="160"/>
      <c r="P743" s="156"/>
      <c r="Q743" s="156"/>
      <c r="R743" s="18"/>
      <c r="S743" s="161"/>
      <c r="T743" s="159"/>
      <c r="U743" s="30"/>
    </row>
    <row r="744" spans="1:21" ht="22.5" customHeight="1" x14ac:dyDescent="0.2">
      <c r="A744" s="38"/>
      <c r="B744" s="16"/>
      <c r="C744" s="38"/>
      <c r="D744" s="17"/>
      <c r="E744" s="17"/>
      <c r="F744" s="16"/>
      <c r="G744" s="43"/>
      <c r="H744" s="152"/>
      <c r="I744" s="153"/>
      <c r="J744" s="55"/>
      <c r="K744" s="154"/>
      <c r="L744" s="155"/>
      <c r="M744" s="26"/>
      <c r="N744" s="55"/>
      <c r="O744" s="160"/>
      <c r="P744" s="156"/>
      <c r="Q744" s="156"/>
      <c r="R744" s="18"/>
      <c r="S744" s="161"/>
      <c r="T744" s="159"/>
      <c r="U744" s="30"/>
    </row>
    <row r="745" spans="1:21" ht="22.5" customHeight="1" x14ac:dyDescent="0.2">
      <c r="A745" s="38"/>
      <c r="B745" s="16"/>
      <c r="C745" s="38"/>
      <c r="D745" s="17"/>
      <c r="E745" s="17"/>
      <c r="F745" s="16"/>
      <c r="G745" s="43"/>
      <c r="H745" s="152"/>
      <c r="I745" s="153"/>
      <c r="J745" s="55"/>
      <c r="K745" s="154"/>
      <c r="L745" s="155"/>
      <c r="M745" s="26"/>
      <c r="N745" s="55"/>
      <c r="O745" s="160"/>
      <c r="P745" s="156"/>
      <c r="Q745" s="156"/>
      <c r="R745" s="18"/>
      <c r="S745" s="161"/>
      <c r="T745" s="159"/>
      <c r="U745" s="30"/>
    </row>
    <row r="746" spans="1:21" ht="22.5" customHeight="1" x14ac:dyDescent="0.2">
      <c r="A746" s="38"/>
      <c r="B746" s="16"/>
      <c r="C746" s="38"/>
      <c r="D746" s="17"/>
      <c r="E746" s="17"/>
      <c r="F746" s="16"/>
      <c r="G746" s="43"/>
      <c r="H746" s="152"/>
      <c r="I746" s="153"/>
      <c r="J746" s="55"/>
      <c r="K746" s="154"/>
      <c r="L746" s="155"/>
      <c r="M746" s="26"/>
      <c r="N746" s="55"/>
      <c r="O746" s="160"/>
      <c r="P746" s="156"/>
      <c r="Q746" s="156"/>
      <c r="R746" s="18"/>
      <c r="S746" s="161"/>
      <c r="T746" s="159"/>
      <c r="U746" s="30"/>
    </row>
    <row r="747" spans="1:21" ht="22.5" customHeight="1" x14ac:dyDescent="0.2">
      <c r="A747" s="38"/>
      <c r="B747" s="16"/>
      <c r="C747" s="38"/>
      <c r="D747" s="17"/>
      <c r="E747" s="17"/>
      <c r="F747" s="16"/>
      <c r="G747" s="43"/>
      <c r="H747" s="152"/>
      <c r="I747" s="153"/>
      <c r="J747" s="55"/>
      <c r="K747" s="154"/>
      <c r="L747" s="155"/>
      <c r="M747" s="26"/>
      <c r="N747" s="55"/>
      <c r="O747" s="160"/>
      <c r="P747" s="156"/>
      <c r="Q747" s="156"/>
      <c r="R747" s="18"/>
      <c r="S747" s="161"/>
      <c r="T747" s="159"/>
      <c r="U747" s="30"/>
    </row>
    <row r="748" spans="1:21" ht="22.5" customHeight="1" x14ac:dyDescent="0.2">
      <c r="A748" s="38"/>
      <c r="B748" s="16"/>
      <c r="C748" s="38"/>
      <c r="D748" s="17"/>
      <c r="E748" s="17"/>
      <c r="F748" s="16"/>
      <c r="G748" s="43"/>
      <c r="H748" s="152"/>
      <c r="I748" s="153"/>
      <c r="J748" s="55"/>
      <c r="K748" s="154"/>
      <c r="L748" s="155"/>
      <c r="M748" s="26"/>
      <c r="N748" s="55"/>
      <c r="O748" s="160"/>
      <c r="P748" s="156"/>
      <c r="Q748" s="156"/>
      <c r="R748" s="18"/>
      <c r="S748" s="161"/>
      <c r="T748" s="159"/>
      <c r="U748" s="30"/>
    </row>
    <row r="749" spans="1:21" ht="22.5" customHeight="1" x14ac:dyDescent="0.2">
      <c r="A749" s="38"/>
      <c r="B749" s="16"/>
      <c r="C749" s="38"/>
      <c r="D749" s="17"/>
      <c r="E749" s="17"/>
      <c r="F749" s="16"/>
      <c r="G749" s="43"/>
      <c r="H749" s="152"/>
      <c r="I749" s="153"/>
      <c r="J749" s="55"/>
      <c r="K749" s="154"/>
      <c r="L749" s="155"/>
      <c r="M749" s="26"/>
      <c r="N749" s="55"/>
      <c r="O749" s="160"/>
      <c r="P749" s="156"/>
      <c r="Q749" s="156"/>
      <c r="R749" s="18"/>
      <c r="S749" s="161"/>
      <c r="T749" s="159"/>
      <c r="U749" s="30"/>
    </row>
    <row r="750" spans="1:21" ht="22.5" customHeight="1" x14ac:dyDescent="0.2">
      <c r="A750" s="38"/>
      <c r="B750" s="16"/>
      <c r="C750" s="38"/>
      <c r="D750" s="17"/>
      <c r="E750" s="17"/>
      <c r="F750" s="16"/>
      <c r="G750" s="43"/>
      <c r="H750" s="152"/>
      <c r="I750" s="153"/>
      <c r="J750" s="55"/>
      <c r="K750" s="154"/>
      <c r="L750" s="155"/>
      <c r="M750" s="26"/>
      <c r="N750" s="55"/>
      <c r="O750" s="160"/>
      <c r="P750" s="156"/>
      <c r="Q750" s="156"/>
      <c r="R750" s="18"/>
      <c r="S750" s="161"/>
      <c r="T750" s="159"/>
      <c r="U750" s="30"/>
    </row>
    <row r="751" spans="1:21" ht="22.5" customHeight="1" x14ac:dyDescent="0.2">
      <c r="A751" s="38"/>
      <c r="B751" s="16"/>
      <c r="C751" s="38"/>
      <c r="D751" s="17"/>
      <c r="E751" s="17"/>
      <c r="F751" s="16"/>
      <c r="G751" s="43"/>
      <c r="H751" s="152"/>
      <c r="I751" s="153"/>
      <c r="J751" s="55"/>
      <c r="K751" s="154"/>
      <c r="L751" s="155"/>
      <c r="M751" s="26"/>
      <c r="N751" s="55"/>
      <c r="O751" s="160"/>
      <c r="P751" s="156"/>
      <c r="Q751" s="156"/>
      <c r="R751" s="18"/>
      <c r="S751" s="161"/>
      <c r="T751" s="159"/>
      <c r="U751" s="30"/>
    </row>
    <row r="752" spans="1:21" ht="22.5" customHeight="1" x14ac:dyDescent="0.2">
      <c r="A752" s="38"/>
      <c r="B752" s="16"/>
      <c r="C752" s="38"/>
      <c r="D752" s="17"/>
      <c r="E752" s="17"/>
      <c r="F752" s="16"/>
      <c r="G752" s="43"/>
      <c r="H752" s="152"/>
      <c r="I752" s="153"/>
      <c r="J752" s="55"/>
      <c r="K752" s="154"/>
      <c r="L752" s="155"/>
      <c r="M752" s="26"/>
      <c r="N752" s="55"/>
      <c r="O752" s="160"/>
      <c r="P752" s="156"/>
      <c r="Q752" s="156"/>
      <c r="R752" s="18"/>
      <c r="S752" s="161"/>
      <c r="T752" s="159"/>
      <c r="U752" s="30"/>
    </row>
    <row r="753" spans="1:21" ht="22.5" customHeight="1" x14ac:dyDescent="0.2">
      <c r="A753" s="38"/>
      <c r="B753" s="16"/>
      <c r="C753" s="38"/>
      <c r="D753" s="17"/>
      <c r="E753" s="17"/>
      <c r="F753" s="16"/>
      <c r="G753" s="43"/>
      <c r="H753" s="152"/>
      <c r="I753" s="153"/>
      <c r="J753" s="55"/>
      <c r="K753" s="154"/>
      <c r="L753" s="155"/>
      <c r="M753" s="26"/>
      <c r="N753" s="55"/>
      <c r="O753" s="160"/>
      <c r="P753" s="156"/>
      <c r="Q753" s="156"/>
      <c r="R753" s="18"/>
      <c r="S753" s="161"/>
      <c r="T753" s="159"/>
      <c r="U753" s="30"/>
    </row>
    <row r="754" spans="1:21" ht="22.5" customHeight="1" x14ac:dyDescent="0.2">
      <c r="A754" s="38"/>
      <c r="B754" s="16"/>
      <c r="C754" s="38"/>
      <c r="D754" s="17"/>
      <c r="E754" s="17"/>
      <c r="F754" s="16"/>
      <c r="G754" s="43"/>
      <c r="H754" s="152"/>
      <c r="I754" s="153"/>
      <c r="J754" s="55"/>
      <c r="K754" s="154"/>
      <c r="L754" s="155"/>
      <c r="M754" s="26"/>
      <c r="N754" s="55"/>
      <c r="O754" s="160"/>
      <c r="P754" s="156"/>
      <c r="Q754" s="156"/>
      <c r="R754" s="18"/>
      <c r="S754" s="161"/>
      <c r="T754" s="159"/>
      <c r="U754" s="30"/>
    </row>
    <row r="755" spans="1:21" ht="22.5" customHeight="1" x14ac:dyDescent="0.2">
      <c r="A755" s="38"/>
      <c r="B755" s="16"/>
      <c r="C755" s="38"/>
      <c r="D755" s="17"/>
      <c r="E755" s="17"/>
      <c r="F755" s="16"/>
      <c r="G755" s="43"/>
      <c r="H755" s="152"/>
      <c r="I755" s="153"/>
      <c r="J755" s="55"/>
      <c r="K755" s="154"/>
      <c r="L755" s="155"/>
      <c r="M755" s="26"/>
      <c r="N755" s="55"/>
      <c r="O755" s="160"/>
      <c r="P755" s="156"/>
      <c r="Q755" s="156"/>
      <c r="R755" s="18"/>
      <c r="S755" s="161"/>
      <c r="T755" s="159"/>
      <c r="U755" s="30"/>
    </row>
    <row r="756" spans="1:21" ht="22.5" customHeight="1" x14ac:dyDescent="0.2">
      <c r="A756" s="38"/>
      <c r="B756" s="16"/>
      <c r="C756" s="38"/>
      <c r="D756" s="17"/>
      <c r="E756" s="17"/>
      <c r="F756" s="16"/>
      <c r="G756" s="43"/>
      <c r="H756" s="152"/>
      <c r="I756" s="153"/>
      <c r="J756" s="55"/>
      <c r="K756" s="154"/>
      <c r="L756" s="155"/>
      <c r="M756" s="26"/>
      <c r="N756" s="55"/>
      <c r="O756" s="160"/>
      <c r="P756" s="156"/>
      <c r="Q756" s="156"/>
      <c r="R756" s="18"/>
      <c r="S756" s="161"/>
      <c r="T756" s="159"/>
      <c r="U756" s="30"/>
    </row>
    <row r="757" spans="1:21" ht="22.5" customHeight="1" x14ac:dyDescent="0.2">
      <c r="A757" s="38"/>
      <c r="B757" s="16"/>
      <c r="C757" s="38"/>
      <c r="D757" s="17"/>
      <c r="E757" s="17"/>
      <c r="F757" s="16"/>
      <c r="G757" s="43"/>
      <c r="H757" s="152"/>
      <c r="I757" s="153"/>
      <c r="J757" s="55"/>
      <c r="K757" s="154"/>
      <c r="L757" s="155"/>
      <c r="M757" s="26"/>
      <c r="N757" s="55"/>
      <c r="O757" s="160"/>
      <c r="P757" s="156"/>
      <c r="Q757" s="156"/>
      <c r="R757" s="18"/>
      <c r="S757" s="161"/>
      <c r="T757" s="159"/>
      <c r="U757" s="30"/>
    </row>
    <row r="758" spans="1:21" ht="22.5" customHeight="1" x14ac:dyDescent="0.2">
      <c r="A758" s="38"/>
      <c r="B758" s="16"/>
      <c r="C758" s="38"/>
      <c r="D758" s="17"/>
      <c r="E758" s="17"/>
      <c r="F758" s="16"/>
      <c r="G758" s="43"/>
      <c r="H758" s="152"/>
      <c r="I758" s="153"/>
      <c r="J758" s="55"/>
      <c r="K758" s="154"/>
      <c r="L758" s="155"/>
      <c r="M758" s="26"/>
      <c r="N758" s="55"/>
      <c r="O758" s="160"/>
      <c r="P758" s="156"/>
      <c r="Q758" s="156"/>
      <c r="R758" s="18"/>
      <c r="S758" s="161"/>
      <c r="T758" s="159"/>
      <c r="U758" s="30"/>
    </row>
    <row r="759" spans="1:21" ht="22.5" customHeight="1" x14ac:dyDescent="0.2">
      <c r="A759" s="38"/>
      <c r="B759" s="16"/>
      <c r="C759" s="38"/>
      <c r="D759" s="17"/>
      <c r="E759" s="17"/>
      <c r="F759" s="16"/>
      <c r="G759" s="43"/>
      <c r="H759" s="152"/>
      <c r="I759" s="153"/>
      <c r="J759" s="55"/>
      <c r="K759" s="154"/>
      <c r="L759" s="155"/>
      <c r="M759" s="26"/>
      <c r="N759" s="55"/>
      <c r="O759" s="160"/>
      <c r="P759" s="156"/>
      <c r="Q759" s="156"/>
      <c r="R759" s="18"/>
      <c r="S759" s="161"/>
      <c r="T759" s="159"/>
      <c r="U759" s="30"/>
    </row>
    <row r="760" spans="1:21" ht="22.5" customHeight="1" x14ac:dyDescent="0.2">
      <c r="A760" s="38"/>
      <c r="B760" s="16"/>
      <c r="C760" s="38"/>
      <c r="D760" s="17"/>
      <c r="E760" s="17"/>
      <c r="F760" s="16"/>
      <c r="G760" s="43"/>
      <c r="H760" s="152"/>
      <c r="I760" s="153"/>
      <c r="J760" s="55"/>
      <c r="K760" s="154"/>
      <c r="L760" s="155"/>
      <c r="M760" s="26"/>
      <c r="N760" s="55"/>
      <c r="O760" s="160"/>
      <c r="P760" s="156"/>
      <c r="Q760" s="156"/>
      <c r="R760" s="18"/>
      <c r="S760" s="161"/>
      <c r="T760" s="159"/>
      <c r="U760" s="30"/>
    </row>
    <row r="761" spans="1:21" ht="22.5" customHeight="1" x14ac:dyDescent="0.2">
      <c r="A761" s="38"/>
      <c r="B761" s="16"/>
      <c r="C761" s="38"/>
      <c r="D761" s="17"/>
      <c r="E761" s="17"/>
      <c r="F761" s="16"/>
      <c r="G761" s="43"/>
      <c r="H761" s="152"/>
      <c r="I761" s="153"/>
      <c r="J761" s="55"/>
      <c r="K761" s="154"/>
      <c r="L761" s="155"/>
      <c r="M761" s="26"/>
      <c r="N761" s="55"/>
      <c r="O761" s="160"/>
      <c r="P761" s="156"/>
      <c r="Q761" s="156"/>
      <c r="R761" s="18"/>
      <c r="S761" s="161"/>
      <c r="T761" s="159"/>
      <c r="U761" s="30"/>
    </row>
    <row r="762" spans="1:21" ht="22.5" customHeight="1" x14ac:dyDescent="0.2">
      <c r="A762" s="38"/>
      <c r="B762" s="16"/>
      <c r="C762" s="38"/>
      <c r="D762" s="17"/>
      <c r="E762" s="17"/>
      <c r="F762" s="16"/>
      <c r="G762" s="43"/>
      <c r="H762" s="152"/>
      <c r="I762" s="153"/>
      <c r="J762" s="55"/>
      <c r="K762" s="154"/>
      <c r="L762" s="155"/>
      <c r="M762" s="26"/>
      <c r="N762" s="55"/>
      <c r="O762" s="160"/>
      <c r="P762" s="156"/>
      <c r="Q762" s="156"/>
      <c r="R762" s="18"/>
      <c r="S762" s="161"/>
      <c r="T762" s="159"/>
      <c r="U762" s="30"/>
    </row>
    <row r="763" spans="1:21" ht="22.5" customHeight="1" x14ac:dyDescent="0.2">
      <c r="A763" s="38"/>
      <c r="B763" s="16"/>
      <c r="C763" s="38"/>
      <c r="D763" s="17"/>
      <c r="E763" s="17"/>
      <c r="F763" s="16"/>
      <c r="G763" s="43"/>
      <c r="H763" s="152"/>
      <c r="I763" s="153"/>
      <c r="J763" s="55"/>
      <c r="K763" s="154"/>
      <c r="L763" s="155"/>
      <c r="M763" s="26"/>
      <c r="N763" s="55"/>
      <c r="O763" s="160"/>
      <c r="P763" s="156"/>
      <c r="Q763" s="156"/>
      <c r="R763" s="18"/>
      <c r="S763" s="161"/>
      <c r="T763" s="159"/>
      <c r="U763" s="30"/>
    </row>
    <row r="764" spans="1:21" ht="22.5" customHeight="1" x14ac:dyDescent="0.2">
      <c r="A764" s="38"/>
      <c r="B764" s="16"/>
      <c r="C764" s="38"/>
      <c r="D764" s="17"/>
      <c r="E764" s="17"/>
      <c r="F764" s="16"/>
      <c r="G764" s="43"/>
      <c r="H764" s="152"/>
      <c r="I764" s="153"/>
      <c r="J764" s="55"/>
      <c r="K764" s="154"/>
      <c r="L764" s="155"/>
      <c r="M764" s="26"/>
      <c r="N764" s="55"/>
      <c r="O764" s="160"/>
      <c r="P764" s="156"/>
      <c r="Q764" s="156"/>
      <c r="R764" s="18"/>
      <c r="S764" s="161"/>
      <c r="T764" s="159"/>
      <c r="U764" s="30"/>
    </row>
    <row r="765" spans="1:21" ht="22.5" customHeight="1" x14ac:dyDescent="0.2">
      <c r="A765" s="38"/>
      <c r="B765" s="16"/>
      <c r="C765" s="38"/>
      <c r="D765" s="17"/>
      <c r="E765" s="17"/>
      <c r="F765" s="16"/>
      <c r="G765" s="43"/>
      <c r="H765" s="152"/>
      <c r="I765" s="153"/>
      <c r="J765" s="55"/>
      <c r="K765" s="154"/>
      <c r="L765" s="155"/>
      <c r="M765" s="26"/>
      <c r="N765" s="55"/>
      <c r="O765" s="160"/>
      <c r="P765" s="156"/>
      <c r="Q765" s="156"/>
      <c r="R765" s="18"/>
      <c r="S765" s="161"/>
      <c r="T765" s="159"/>
      <c r="U765" s="30"/>
    </row>
    <row r="766" spans="1:21" ht="22.5" customHeight="1" x14ac:dyDescent="0.2">
      <c r="A766" s="38"/>
      <c r="B766" s="16"/>
      <c r="C766" s="38"/>
      <c r="D766" s="17"/>
      <c r="E766" s="17"/>
      <c r="F766" s="16"/>
      <c r="G766" s="43"/>
      <c r="H766" s="152"/>
      <c r="I766" s="153"/>
      <c r="J766" s="55"/>
      <c r="K766" s="154"/>
      <c r="L766" s="155"/>
      <c r="M766" s="26"/>
      <c r="N766" s="55"/>
      <c r="O766" s="160"/>
      <c r="P766" s="156"/>
      <c r="Q766" s="156"/>
      <c r="R766" s="18"/>
      <c r="S766" s="161"/>
      <c r="T766" s="159"/>
      <c r="U766" s="30"/>
    </row>
    <row r="767" spans="1:21" ht="22.5" customHeight="1" x14ac:dyDescent="0.2">
      <c r="A767" s="38"/>
      <c r="B767" s="16"/>
      <c r="C767" s="38"/>
      <c r="D767" s="17"/>
      <c r="E767" s="17"/>
      <c r="F767" s="16"/>
      <c r="G767" s="43"/>
      <c r="H767" s="152"/>
      <c r="I767" s="153"/>
      <c r="J767" s="55"/>
      <c r="K767" s="154"/>
      <c r="L767" s="155"/>
      <c r="M767" s="26"/>
      <c r="N767" s="55"/>
      <c r="O767" s="160"/>
      <c r="P767" s="156"/>
      <c r="Q767" s="156"/>
      <c r="R767" s="18"/>
      <c r="S767" s="161"/>
      <c r="T767" s="159"/>
      <c r="U767" s="30"/>
    </row>
    <row r="768" spans="1:21" ht="22.5" customHeight="1" x14ac:dyDescent="0.2">
      <c r="A768" s="38"/>
      <c r="B768" s="16"/>
      <c r="C768" s="38"/>
      <c r="D768" s="17"/>
      <c r="E768" s="17"/>
      <c r="F768" s="16"/>
      <c r="G768" s="43"/>
      <c r="H768" s="152"/>
      <c r="I768" s="153"/>
      <c r="J768" s="55"/>
      <c r="K768" s="154"/>
      <c r="L768" s="155"/>
      <c r="M768" s="26"/>
      <c r="N768" s="55"/>
      <c r="O768" s="160"/>
      <c r="P768" s="156"/>
      <c r="Q768" s="156"/>
      <c r="R768" s="18"/>
      <c r="S768" s="161"/>
      <c r="T768" s="159"/>
      <c r="U768" s="30"/>
    </row>
    <row r="769" spans="1:21" ht="22.5" customHeight="1" x14ac:dyDescent="0.2">
      <c r="A769" s="38"/>
      <c r="B769" s="16"/>
      <c r="C769" s="38"/>
      <c r="D769" s="17"/>
      <c r="E769" s="17"/>
      <c r="F769" s="16"/>
      <c r="G769" s="43"/>
      <c r="H769" s="152"/>
      <c r="I769" s="153"/>
      <c r="J769" s="55"/>
      <c r="K769" s="154"/>
      <c r="L769" s="155"/>
      <c r="M769" s="26"/>
      <c r="N769" s="55"/>
      <c r="O769" s="160"/>
      <c r="P769" s="156"/>
      <c r="Q769" s="156"/>
      <c r="R769" s="18"/>
      <c r="S769" s="161"/>
      <c r="T769" s="159"/>
      <c r="U769" s="30"/>
    </row>
    <row r="770" spans="1:21" ht="22.5" customHeight="1" x14ac:dyDescent="0.2">
      <c r="A770" s="38"/>
      <c r="B770" s="16"/>
      <c r="C770" s="38"/>
      <c r="D770" s="17"/>
      <c r="E770" s="17"/>
      <c r="F770" s="16"/>
      <c r="G770" s="43"/>
      <c r="H770" s="152"/>
      <c r="I770" s="153"/>
      <c r="J770" s="55"/>
      <c r="K770" s="154"/>
      <c r="L770" s="155"/>
      <c r="M770" s="26"/>
      <c r="N770" s="55"/>
      <c r="O770" s="160"/>
      <c r="P770" s="156"/>
      <c r="Q770" s="156"/>
      <c r="R770" s="18"/>
      <c r="S770" s="161"/>
      <c r="T770" s="159"/>
      <c r="U770" s="30"/>
    </row>
    <row r="771" spans="1:21" ht="22.5" customHeight="1" x14ac:dyDescent="0.2">
      <c r="A771" s="38"/>
      <c r="B771" s="16"/>
      <c r="C771" s="38"/>
      <c r="D771" s="17"/>
      <c r="E771" s="17"/>
      <c r="F771" s="16"/>
      <c r="G771" s="43"/>
      <c r="H771" s="152"/>
      <c r="I771" s="153"/>
      <c r="J771" s="55"/>
      <c r="K771" s="154"/>
      <c r="L771" s="155"/>
      <c r="M771" s="26"/>
      <c r="N771" s="55"/>
      <c r="O771" s="160"/>
      <c r="P771" s="156"/>
      <c r="Q771" s="156"/>
      <c r="R771" s="18"/>
      <c r="S771" s="161"/>
      <c r="T771" s="159"/>
      <c r="U771" s="30"/>
    </row>
    <row r="772" spans="1:21" ht="22.5" customHeight="1" x14ac:dyDescent="0.2">
      <c r="A772" s="38"/>
      <c r="B772" s="16"/>
      <c r="C772" s="38"/>
      <c r="D772" s="17"/>
      <c r="E772" s="17"/>
      <c r="F772" s="16"/>
      <c r="G772" s="43"/>
      <c r="H772" s="152"/>
      <c r="I772" s="153"/>
      <c r="J772" s="55"/>
      <c r="K772" s="154"/>
      <c r="L772" s="155"/>
      <c r="M772" s="26"/>
      <c r="N772" s="55"/>
      <c r="O772" s="160"/>
      <c r="P772" s="156"/>
      <c r="Q772" s="156"/>
      <c r="R772" s="18"/>
      <c r="S772" s="161"/>
      <c r="T772" s="159"/>
      <c r="U772" s="30"/>
    </row>
    <row r="773" spans="1:21" ht="22.5" customHeight="1" x14ac:dyDescent="0.2">
      <c r="A773" s="38"/>
      <c r="B773" s="16"/>
      <c r="C773" s="38"/>
      <c r="D773" s="17"/>
      <c r="E773" s="17"/>
      <c r="F773" s="16"/>
      <c r="G773" s="43"/>
      <c r="H773" s="152"/>
      <c r="I773" s="153"/>
      <c r="J773" s="55"/>
      <c r="K773" s="154"/>
      <c r="L773" s="155"/>
      <c r="M773" s="26"/>
      <c r="N773" s="55"/>
      <c r="O773" s="160"/>
      <c r="P773" s="156"/>
      <c r="Q773" s="156"/>
      <c r="R773" s="18"/>
      <c r="S773" s="161"/>
      <c r="T773" s="159"/>
      <c r="U773" s="30"/>
    </row>
    <row r="774" spans="1:21" ht="22.5" customHeight="1" x14ac:dyDescent="0.2">
      <c r="A774" s="38"/>
      <c r="B774" s="16"/>
      <c r="C774" s="38"/>
      <c r="D774" s="17"/>
      <c r="E774" s="17"/>
      <c r="F774" s="16"/>
      <c r="G774" s="43"/>
      <c r="H774" s="152"/>
      <c r="I774" s="153"/>
      <c r="J774" s="55"/>
      <c r="K774" s="154"/>
      <c r="L774" s="155"/>
      <c r="M774" s="26"/>
      <c r="N774" s="55"/>
      <c r="O774" s="160"/>
      <c r="P774" s="156"/>
      <c r="Q774" s="156"/>
      <c r="R774" s="18"/>
      <c r="S774" s="161"/>
      <c r="T774" s="159"/>
      <c r="U774" s="30"/>
    </row>
    <row r="775" spans="1:21" ht="22.5" customHeight="1" x14ac:dyDescent="0.2">
      <c r="A775" s="38"/>
      <c r="B775" s="16"/>
      <c r="C775" s="38"/>
      <c r="D775" s="17"/>
      <c r="E775" s="17"/>
      <c r="F775" s="16"/>
      <c r="G775" s="43"/>
      <c r="H775" s="152"/>
      <c r="I775" s="153"/>
      <c r="J775" s="55"/>
      <c r="K775" s="154"/>
      <c r="L775" s="155"/>
      <c r="M775" s="26"/>
      <c r="N775" s="55"/>
      <c r="O775" s="160"/>
      <c r="P775" s="156"/>
      <c r="Q775" s="156"/>
      <c r="R775" s="18"/>
      <c r="S775" s="161"/>
      <c r="T775" s="159"/>
      <c r="U775" s="30"/>
    </row>
    <row r="776" spans="1:21" ht="22.5" customHeight="1" x14ac:dyDescent="0.2">
      <c r="A776" s="38"/>
      <c r="B776" s="16"/>
      <c r="C776" s="38"/>
      <c r="D776" s="17"/>
      <c r="E776" s="17"/>
      <c r="F776" s="16"/>
      <c r="G776" s="43"/>
      <c r="H776" s="152"/>
      <c r="I776" s="153"/>
      <c r="J776" s="55"/>
      <c r="K776" s="154"/>
      <c r="L776" s="155"/>
      <c r="M776" s="26"/>
      <c r="N776" s="55"/>
      <c r="O776" s="160"/>
      <c r="P776" s="156"/>
      <c r="Q776" s="156"/>
      <c r="R776" s="18"/>
      <c r="S776" s="161"/>
      <c r="T776" s="159"/>
      <c r="U776" s="30"/>
    </row>
    <row r="777" spans="1:21" ht="22.5" customHeight="1" x14ac:dyDescent="0.2">
      <c r="A777" s="38"/>
      <c r="B777" s="16"/>
      <c r="C777" s="38"/>
      <c r="D777" s="17"/>
      <c r="E777" s="17"/>
      <c r="F777" s="16"/>
      <c r="G777" s="43"/>
      <c r="H777" s="152"/>
      <c r="I777" s="153"/>
      <c r="J777" s="55"/>
      <c r="K777" s="154"/>
      <c r="L777" s="155"/>
      <c r="M777" s="26"/>
      <c r="N777" s="55"/>
      <c r="O777" s="160"/>
      <c r="P777" s="156"/>
      <c r="Q777" s="156"/>
      <c r="R777" s="18"/>
      <c r="S777" s="161"/>
      <c r="T777" s="159"/>
      <c r="U777" s="30"/>
    </row>
    <row r="778" spans="1:21" ht="22.5" customHeight="1" x14ac:dyDescent="0.2">
      <c r="A778" s="38"/>
      <c r="B778" s="16"/>
      <c r="C778" s="38"/>
      <c r="D778" s="17"/>
      <c r="E778" s="17"/>
      <c r="F778" s="16"/>
      <c r="G778" s="43"/>
      <c r="H778" s="152"/>
      <c r="I778" s="153"/>
      <c r="J778" s="55"/>
      <c r="K778" s="154"/>
      <c r="L778" s="155"/>
      <c r="M778" s="26"/>
      <c r="N778" s="55"/>
      <c r="O778" s="160"/>
      <c r="P778" s="156"/>
      <c r="Q778" s="156"/>
      <c r="R778" s="18"/>
      <c r="S778" s="161"/>
      <c r="T778" s="159"/>
      <c r="U778" s="30"/>
    </row>
    <row r="779" spans="1:21" ht="22.5" customHeight="1" x14ac:dyDescent="0.2">
      <c r="A779" s="38"/>
      <c r="B779" s="16"/>
      <c r="C779" s="38"/>
      <c r="D779" s="17"/>
      <c r="E779" s="17"/>
      <c r="F779" s="16"/>
      <c r="G779" s="43"/>
      <c r="H779" s="152"/>
      <c r="I779" s="153"/>
      <c r="J779" s="55"/>
      <c r="K779" s="154"/>
      <c r="L779" s="155"/>
      <c r="M779" s="26"/>
      <c r="N779" s="55"/>
      <c r="O779" s="160"/>
      <c r="P779" s="156"/>
      <c r="Q779" s="156"/>
      <c r="R779" s="18"/>
      <c r="S779" s="161"/>
      <c r="T779" s="159"/>
      <c r="U779" s="30"/>
    </row>
    <row r="780" spans="1:21" ht="22.5" customHeight="1" x14ac:dyDescent="0.2">
      <c r="A780" s="38"/>
      <c r="B780" s="16"/>
      <c r="C780" s="38"/>
      <c r="D780" s="17"/>
      <c r="E780" s="17"/>
      <c r="F780" s="16"/>
      <c r="G780" s="43"/>
      <c r="H780" s="152"/>
      <c r="I780" s="153"/>
      <c r="J780" s="55"/>
      <c r="K780" s="154"/>
      <c r="L780" s="155"/>
      <c r="M780" s="26"/>
      <c r="N780" s="55"/>
      <c r="O780" s="160"/>
      <c r="P780" s="156"/>
      <c r="Q780" s="156"/>
      <c r="R780" s="18"/>
      <c r="S780" s="161"/>
      <c r="T780" s="159"/>
      <c r="U780" s="30"/>
    </row>
    <row r="781" spans="1:21" ht="22.5" customHeight="1" x14ac:dyDescent="0.2">
      <c r="A781" s="38"/>
      <c r="B781" s="16"/>
      <c r="C781" s="38"/>
      <c r="D781" s="17"/>
      <c r="E781" s="17"/>
      <c r="F781" s="16"/>
      <c r="G781" s="43"/>
      <c r="H781" s="152"/>
      <c r="I781" s="153"/>
      <c r="J781" s="55"/>
      <c r="K781" s="154"/>
      <c r="L781" s="155"/>
      <c r="M781" s="26"/>
      <c r="N781" s="55"/>
      <c r="O781" s="160"/>
      <c r="P781" s="156"/>
      <c r="Q781" s="156"/>
      <c r="R781" s="18"/>
      <c r="S781" s="161"/>
      <c r="T781" s="159"/>
      <c r="U781" s="30"/>
    </row>
    <row r="782" spans="1:21" ht="22.5" customHeight="1" x14ac:dyDescent="0.2">
      <c r="A782" s="38"/>
      <c r="B782" s="16"/>
      <c r="C782" s="38"/>
      <c r="D782" s="17"/>
      <c r="E782" s="17"/>
      <c r="F782" s="16"/>
      <c r="G782" s="43"/>
      <c r="H782" s="152"/>
      <c r="I782" s="153"/>
      <c r="J782" s="55"/>
      <c r="K782" s="154"/>
      <c r="L782" s="155"/>
      <c r="M782" s="26"/>
      <c r="N782" s="55"/>
      <c r="O782" s="160"/>
      <c r="P782" s="156"/>
      <c r="Q782" s="156"/>
      <c r="R782" s="18"/>
      <c r="S782" s="161"/>
      <c r="T782" s="159"/>
      <c r="U782" s="30"/>
    </row>
    <row r="783" spans="1:21" ht="22.5" customHeight="1" x14ac:dyDescent="0.2">
      <c r="A783" s="38"/>
      <c r="B783" s="16"/>
      <c r="C783" s="38"/>
      <c r="D783" s="17"/>
      <c r="E783" s="17"/>
      <c r="F783" s="16"/>
      <c r="G783" s="43"/>
      <c r="H783" s="152"/>
      <c r="I783" s="153"/>
      <c r="J783" s="55"/>
      <c r="K783" s="154"/>
      <c r="L783" s="155"/>
      <c r="M783" s="26"/>
      <c r="N783" s="55"/>
      <c r="O783" s="160"/>
      <c r="P783" s="156"/>
      <c r="Q783" s="156"/>
      <c r="R783" s="18"/>
      <c r="S783" s="161"/>
      <c r="T783" s="159"/>
      <c r="U783" s="30"/>
    </row>
    <row r="784" spans="1:21" ht="22.5" customHeight="1" x14ac:dyDescent="0.2">
      <c r="A784" s="38"/>
      <c r="B784" s="16"/>
      <c r="C784" s="38"/>
      <c r="D784" s="17"/>
      <c r="E784" s="17"/>
      <c r="F784" s="16"/>
      <c r="G784" s="43"/>
      <c r="H784" s="152"/>
      <c r="I784" s="153"/>
      <c r="J784" s="55"/>
      <c r="K784" s="154"/>
      <c r="L784" s="155"/>
      <c r="M784" s="26"/>
      <c r="N784" s="55"/>
      <c r="O784" s="160"/>
      <c r="P784" s="156"/>
      <c r="Q784" s="156"/>
      <c r="R784" s="18"/>
      <c r="S784" s="161"/>
      <c r="T784" s="159"/>
      <c r="U784" s="30"/>
    </row>
    <row r="785" spans="1:21" ht="22.5" customHeight="1" x14ac:dyDescent="0.2">
      <c r="A785" s="38"/>
      <c r="B785" s="16"/>
      <c r="C785" s="38"/>
      <c r="D785" s="17"/>
      <c r="E785" s="17"/>
      <c r="F785" s="16"/>
      <c r="G785" s="43"/>
      <c r="H785" s="152"/>
      <c r="I785" s="153"/>
      <c r="J785" s="55"/>
      <c r="K785" s="154"/>
      <c r="L785" s="155"/>
      <c r="M785" s="26"/>
      <c r="N785" s="55"/>
      <c r="O785" s="160"/>
      <c r="P785" s="156"/>
      <c r="Q785" s="156"/>
      <c r="R785" s="18"/>
      <c r="S785" s="161"/>
      <c r="T785" s="159"/>
      <c r="U785" s="30"/>
    </row>
    <row r="786" spans="1:21" ht="22.5" customHeight="1" x14ac:dyDescent="0.2">
      <c r="A786" s="38"/>
      <c r="B786" s="16"/>
      <c r="C786" s="38"/>
      <c r="D786" s="17"/>
      <c r="E786" s="17"/>
      <c r="F786" s="16"/>
      <c r="G786" s="43"/>
      <c r="H786" s="152"/>
      <c r="I786" s="153"/>
      <c r="J786" s="55"/>
      <c r="K786" s="154"/>
      <c r="L786" s="155"/>
      <c r="M786" s="26"/>
      <c r="N786" s="55"/>
      <c r="O786" s="160"/>
      <c r="P786" s="156"/>
      <c r="Q786" s="156"/>
      <c r="R786" s="18"/>
      <c r="S786" s="161"/>
      <c r="T786" s="159"/>
      <c r="U786" s="30"/>
    </row>
    <row r="787" spans="1:21" ht="22.5" customHeight="1" x14ac:dyDescent="0.2">
      <c r="A787" s="38"/>
      <c r="B787" s="16"/>
      <c r="C787" s="38"/>
      <c r="D787" s="17"/>
      <c r="E787" s="17"/>
      <c r="F787" s="16"/>
      <c r="G787" s="43"/>
      <c r="H787" s="152"/>
      <c r="I787" s="153"/>
      <c r="J787" s="55"/>
      <c r="K787" s="154"/>
      <c r="L787" s="155"/>
      <c r="M787" s="26"/>
      <c r="N787" s="55"/>
      <c r="O787" s="160"/>
      <c r="P787" s="156"/>
      <c r="Q787" s="156"/>
      <c r="R787" s="18"/>
      <c r="S787" s="161"/>
      <c r="T787" s="159"/>
      <c r="U787" s="30"/>
    </row>
    <row r="788" spans="1:21" ht="22.5" customHeight="1" x14ac:dyDescent="0.2">
      <c r="A788" s="38"/>
      <c r="B788" s="16"/>
      <c r="C788" s="38"/>
      <c r="D788" s="17"/>
      <c r="E788" s="17"/>
      <c r="F788" s="16"/>
      <c r="G788" s="43"/>
      <c r="H788" s="152"/>
      <c r="I788" s="153"/>
      <c r="J788" s="55"/>
      <c r="K788" s="154"/>
      <c r="L788" s="155"/>
      <c r="M788" s="26"/>
      <c r="N788" s="55"/>
      <c r="O788" s="160"/>
      <c r="P788" s="156"/>
      <c r="Q788" s="156"/>
      <c r="R788" s="18"/>
      <c r="S788" s="161"/>
      <c r="T788" s="159"/>
      <c r="U788" s="30"/>
    </row>
    <row r="789" spans="1:21" ht="22.5" customHeight="1" x14ac:dyDescent="0.2">
      <c r="A789" s="38"/>
      <c r="B789" s="16"/>
      <c r="C789" s="38"/>
      <c r="D789" s="17"/>
      <c r="E789" s="17"/>
      <c r="F789" s="16"/>
      <c r="G789" s="43"/>
      <c r="H789" s="152"/>
      <c r="I789" s="153"/>
      <c r="J789" s="55"/>
      <c r="K789" s="154"/>
      <c r="L789" s="155"/>
      <c r="M789" s="26"/>
      <c r="N789" s="55"/>
      <c r="O789" s="160"/>
      <c r="P789" s="156"/>
      <c r="Q789" s="156"/>
      <c r="R789" s="18"/>
      <c r="S789" s="161"/>
      <c r="T789" s="159"/>
      <c r="U789" s="30"/>
    </row>
    <row r="790" spans="1:21" ht="22.5" customHeight="1" x14ac:dyDescent="0.2">
      <c r="A790" s="38"/>
      <c r="B790" s="16"/>
      <c r="C790" s="38"/>
      <c r="D790" s="17"/>
      <c r="E790" s="17"/>
      <c r="F790" s="16"/>
      <c r="G790" s="43"/>
      <c r="H790" s="152"/>
      <c r="I790" s="153"/>
      <c r="J790" s="55"/>
      <c r="K790" s="154"/>
      <c r="L790" s="155"/>
      <c r="M790" s="26"/>
      <c r="N790" s="55"/>
      <c r="O790" s="160"/>
      <c r="P790" s="156"/>
      <c r="Q790" s="156"/>
      <c r="R790" s="18"/>
      <c r="S790" s="161"/>
      <c r="T790" s="159"/>
      <c r="U790" s="30"/>
    </row>
    <row r="791" spans="1:21" ht="22.5" customHeight="1" x14ac:dyDescent="0.2">
      <c r="A791" s="38"/>
      <c r="B791" s="16"/>
      <c r="C791" s="38"/>
      <c r="D791" s="17"/>
      <c r="E791" s="17"/>
      <c r="F791" s="16"/>
      <c r="G791" s="43"/>
      <c r="H791" s="152"/>
      <c r="I791" s="153"/>
      <c r="J791" s="55"/>
      <c r="K791" s="154"/>
      <c r="L791" s="155"/>
      <c r="M791" s="26"/>
      <c r="N791" s="55"/>
      <c r="O791" s="160"/>
      <c r="P791" s="156"/>
      <c r="Q791" s="156"/>
      <c r="R791" s="18"/>
      <c r="S791" s="161"/>
      <c r="T791" s="159"/>
      <c r="U791" s="30"/>
    </row>
    <row r="792" spans="1:21" ht="22.5" customHeight="1" x14ac:dyDescent="0.2">
      <c r="A792" s="38"/>
      <c r="B792" s="16"/>
      <c r="C792" s="38"/>
      <c r="D792" s="17"/>
      <c r="E792" s="17"/>
      <c r="F792" s="16"/>
      <c r="G792" s="43"/>
      <c r="H792" s="152"/>
      <c r="I792" s="153"/>
      <c r="J792" s="55"/>
      <c r="K792" s="154"/>
      <c r="L792" s="155"/>
      <c r="M792" s="26"/>
      <c r="N792" s="55"/>
      <c r="O792" s="160"/>
      <c r="P792" s="156"/>
      <c r="Q792" s="156"/>
      <c r="R792" s="18"/>
      <c r="S792" s="161"/>
      <c r="T792" s="159"/>
      <c r="U792" s="30"/>
    </row>
    <row r="793" spans="1:21" ht="22.5" customHeight="1" x14ac:dyDescent="0.2">
      <c r="A793" s="38"/>
      <c r="B793" s="16"/>
      <c r="C793" s="38"/>
      <c r="D793" s="17"/>
      <c r="E793" s="17"/>
      <c r="F793" s="16"/>
      <c r="G793" s="43"/>
      <c r="H793" s="152"/>
      <c r="I793" s="153"/>
      <c r="J793" s="55"/>
      <c r="K793" s="154"/>
      <c r="L793" s="155"/>
      <c r="M793" s="26"/>
      <c r="N793" s="55"/>
      <c r="O793" s="160"/>
      <c r="P793" s="156"/>
      <c r="Q793" s="156"/>
      <c r="R793" s="18"/>
      <c r="S793" s="161"/>
      <c r="T793" s="159"/>
      <c r="U793" s="30"/>
    </row>
    <row r="794" spans="1:21" ht="22.5" customHeight="1" x14ac:dyDescent="0.2">
      <c r="A794" s="38"/>
      <c r="B794" s="16"/>
      <c r="C794" s="38"/>
      <c r="D794" s="17"/>
      <c r="E794" s="17"/>
      <c r="F794" s="16"/>
      <c r="G794" s="43"/>
      <c r="H794" s="152"/>
      <c r="I794" s="153"/>
      <c r="J794" s="55"/>
      <c r="K794" s="154"/>
      <c r="L794" s="155"/>
      <c r="M794" s="26"/>
      <c r="N794" s="55"/>
      <c r="O794" s="160"/>
      <c r="P794" s="156"/>
      <c r="Q794" s="156"/>
      <c r="R794" s="18"/>
      <c r="S794" s="161"/>
      <c r="T794" s="159"/>
      <c r="U794" s="30"/>
    </row>
    <row r="795" spans="1:21" ht="22.5" customHeight="1" x14ac:dyDescent="0.2">
      <c r="A795" s="38"/>
      <c r="B795" s="16"/>
      <c r="C795" s="38"/>
      <c r="D795" s="17"/>
      <c r="E795" s="17"/>
      <c r="F795" s="16"/>
      <c r="G795" s="43"/>
      <c r="H795" s="152"/>
      <c r="I795" s="153"/>
      <c r="J795" s="55"/>
      <c r="K795" s="154"/>
      <c r="L795" s="155"/>
      <c r="M795" s="26"/>
      <c r="N795" s="55"/>
      <c r="O795" s="160"/>
      <c r="P795" s="156"/>
      <c r="Q795" s="156"/>
      <c r="R795" s="18"/>
      <c r="S795" s="161"/>
      <c r="T795" s="159"/>
      <c r="U795" s="30"/>
    </row>
    <row r="796" spans="1:21" ht="22.5" customHeight="1" x14ac:dyDescent="0.2">
      <c r="A796" s="38"/>
      <c r="B796" s="16"/>
      <c r="C796" s="38"/>
      <c r="D796" s="17"/>
      <c r="E796" s="17"/>
      <c r="F796" s="16"/>
      <c r="G796" s="43"/>
      <c r="H796" s="152"/>
      <c r="I796" s="153"/>
      <c r="J796" s="55"/>
      <c r="K796" s="154"/>
      <c r="L796" s="155"/>
      <c r="M796" s="26"/>
      <c r="N796" s="55"/>
      <c r="O796" s="160"/>
      <c r="P796" s="156"/>
      <c r="Q796" s="156"/>
      <c r="R796" s="18"/>
      <c r="S796" s="161"/>
      <c r="T796" s="159"/>
      <c r="U796" s="30"/>
    </row>
    <row r="797" spans="1:21" ht="22.5" customHeight="1" x14ac:dyDescent="0.2">
      <c r="A797" s="38"/>
      <c r="B797" s="16"/>
      <c r="C797" s="38"/>
      <c r="D797" s="17"/>
      <c r="E797" s="17"/>
      <c r="F797" s="16"/>
      <c r="G797" s="43"/>
      <c r="H797" s="152"/>
      <c r="I797" s="153"/>
      <c r="J797" s="55"/>
      <c r="K797" s="154"/>
      <c r="L797" s="155"/>
      <c r="M797" s="26"/>
      <c r="N797" s="55"/>
      <c r="O797" s="160"/>
      <c r="P797" s="156"/>
      <c r="Q797" s="156"/>
      <c r="R797" s="18"/>
      <c r="S797" s="161"/>
      <c r="T797" s="159"/>
      <c r="U797" s="30"/>
    </row>
    <row r="798" spans="1:21" ht="22.5" customHeight="1" x14ac:dyDescent="0.2">
      <c r="A798" s="38"/>
      <c r="B798" s="16"/>
      <c r="C798" s="38"/>
      <c r="D798" s="17"/>
      <c r="E798" s="17"/>
      <c r="F798" s="16"/>
      <c r="G798" s="43"/>
      <c r="H798" s="152"/>
      <c r="I798" s="153"/>
      <c r="J798" s="55"/>
      <c r="K798" s="154"/>
      <c r="L798" s="155"/>
      <c r="M798" s="26"/>
      <c r="N798" s="55"/>
      <c r="O798" s="160"/>
      <c r="P798" s="156"/>
      <c r="Q798" s="156"/>
      <c r="R798" s="18"/>
      <c r="S798" s="161"/>
      <c r="T798" s="159"/>
      <c r="U798" s="30"/>
    </row>
    <row r="799" spans="1:21" ht="22.5" customHeight="1" x14ac:dyDescent="0.2">
      <c r="A799" s="38"/>
      <c r="B799" s="16"/>
      <c r="C799" s="38"/>
      <c r="D799" s="17"/>
      <c r="E799" s="17"/>
      <c r="F799" s="16"/>
      <c r="G799" s="43"/>
      <c r="H799" s="152"/>
      <c r="I799" s="153"/>
      <c r="J799" s="55"/>
      <c r="K799" s="154"/>
      <c r="L799" s="155"/>
      <c r="M799" s="26"/>
      <c r="N799" s="55"/>
      <c r="O799" s="160"/>
      <c r="P799" s="156"/>
      <c r="Q799" s="156"/>
      <c r="R799" s="18"/>
      <c r="S799" s="161"/>
      <c r="T799" s="159"/>
      <c r="U799" s="30"/>
    </row>
    <row r="800" spans="1:21" ht="22.5" customHeight="1" x14ac:dyDescent="0.2">
      <c r="A800" s="38"/>
      <c r="B800" s="16"/>
      <c r="C800" s="38"/>
      <c r="D800" s="17"/>
      <c r="E800" s="17"/>
      <c r="F800" s="16"/>
      <c r="G800" s="43"/>
      <c r="H800" s="152"/>
      <c r="I800" s="153"/>
      <c r="J800" s="55"/>
      <c r="K800" s="154"/>
      <c r="L800" s="155"/>
      <c r="M800" s="26"/>
      <c r="N800" s="55"/>
      <c r="O800" s="160"/>
      <c r="P800" s="156"/>
      <c r="Q800" s="156"/>
      <c r="R800" s="18"/>
      <c r="S800" s="161"/>
      <c r="T800" s="159"/>
      <c r="U800" s="30"/>
    </row>
    <row r="801" spans="1:21" ht="22.5" customHeight="1" x14ac:dyDescent="0.2">
      <c r="A801" s="38"/>
      <c r="B801" s="16"/>
      <c r="C801" s="38"/>
      <c r="D801" s="17"/>
      <c r="E801" s="17"/>
      <c r="F801" s="16"/>
      <c r="G801" s="43"/>
      <c r="H801" s="152"/>
      <c r="I801" s="153"/>
      <c r="J801" s="55"/>
      <c r="K801" s="154"/>
      <c r="L801" s="155"/>
      <c r="M801" s="26"/>
      <c r="N801" s="55"/>
      <c r="O801" s="160"/>
      <c r="P801" s="156"/>
      <c r="Q801" s="156"/>
      <c r="R801" s="18"/>
      <c r="S801" s="161"/>
      <c r="T801" s="159"/>
      <c r="U801" s="30"/>
    </row>
    <row r="802" spans="1:21" ht="22.5" customHeight="1" x14ac:dyDescent="0.2">
      <c r="A802" s="38"/>
      <c r="B802" s="16"/>
      <c r="C802" s="38"/>
      <c r="D802" s="17"/>
      <c r="E802" s="17"/>
      <c r="F802" s="16"/>
      <c r="G802" s="43"/>
      <c r="H802" s="152"/>
      <c r="I802" s="153"/>
      <c r="J802" s="55"/>
      <c r="K802" s="154"/>
      <c r="L802" s="155"/>
      <c r="M802" s="26"/>
      <c r="N802" s="55"/>
      <c r="O802" s="160"/>
      <c r="P802" s="156"/>
      <c r="Q802" s="156"/>
      <c r="R802" s="18"/>
      <c r="S802" s="161"/>
      <c r="T802" s="159"/>
      <c r="U802" s="30"/>
    </row>
    <row r="803" spans="1:21" ht="22.5" customHeight="1" x14ac:dyDescent="0.2">
      <c r="A803" s="38"/>
      <c r="B803" s="16"/>
      <c r="C803" s="38"/>
      <c r="D803" s="17"/>
      <c r="E803" s="17"/>
      <c r="F803" s="16"/>
      <c r="G803" s="43"/>
      <c r="H803" s="152"/>
      <c r="I803" s="153"/>
      <c r="J803" s="55"/>
      <c r="K803" s="154"/>
      <c r="L803" s="155"/>
      <c r="M803" s="26"/>
      <c r="N803" s="55"/>
      <c r="O803" s="160"/>
      <c r="P803" s="156"/>
      <c r="Q803" s="156"/>
      <c r="R803" s="18"/>
      <c r="S803" s="161"/>
      <c r="T803" s="159"/>
      <c r="U803" s="30"/>
    </row>
    <row r="804" spans="1:21" ht="22.5" customHeight="1" x14ac:dyDescent="0.2">
      <c r="A804" s="38"/>
      <c r="B804" s="16"/>
      <c r="C804" s="38"/>
      <c r="D804" s="17"/>
      <c r="E804" s="17"/>
      <c r="F804" s="16"/>
      <c r="G804" s="43"/>
      <c r="H804" s="152"/>
      <c r="I804" s="153"/>
      <c r="J804" s="55"/>
      <c r="K804" s="154"/>
      <c r="L804" s="155"/>
      <c r="M804" s="26"/>
      <c r="N804" s="55"/>
      <c r="O804" s="160"/>
      <c r="P804" s="156"/>
      <c r="Q804" s="156"/>
      <c r="R804" s="18"/>
      <c r="S804" s="161"/>
      <c r="T804" s="159"/>
      <c r="U804" s="30"/>
    </row>
    <row r="805" spans="1:21" ht="22.5" customHeight="1" x14ac:dyDescent="0.2">
      <c r="A805" s="38"/>
      <c r="B805" s="16"/>
      <c r="C805" s="38"/>
      <c r="D805" s="17"/>
      <c r="E805" s="17"/>
      <c r="F805" s="16"/>
      <c r="G805" s="43"/>
      <c r="H805" s="152"/>
      <c r="I805" s="153"/>
      <c r="J805" s="55"/>
      <c r="K805" s="154"/>
      <c r="L805" s="155"/>
      <c r="M805" s="26"/>
      <c r="N805" s="55"/>
      <c r="O805" s="160"/>
      <c r="P805" s="156"/>
      <c r="Q805" s="156"/>
      <c r="R805" s="18"/>
      <c r="S805" s="161"/>
      <c r="T805" s="159"/>
      <c r="U805" s="30"/>
    </row>
    <row r="806" spans="1:21" ht="22.5" customHeight="1" x14ac:dyDescent="0.2">
      <c r="A806" s="38"/>
      <c r="B806" s="16"/>
      <c r="C806" s="38"/>
      <c r="D806" s="17"/>
      <c r="E806" s="17"/>
      <c r="F806" s="16"/>
      <c r="G806" s="43"/>
      <c r="H806" s="152"/>
      <c r="I806" s="153"/>
      <c r="J806" s="55"/>
      <c r="K806" s="154"/>
      <c r="L806" s="155"/>
      <c r="M806" s="26"/>
      <c r="N806" s="55"/>
      <c r="O806" s="160"/>
      <c r="P806" s="156"/>
      <c r="Q806" s="156"/>
      <c r="R806" s="18"/>
      <c r="S806" s="161"/>
      <c r="T806" s="159"/>
      <c r="U806" s="30"/>
    </row>
    <row r="807" spans="1:21" ht="22.5" customHeight="1" x14ac:dyDescent="0.2">
      <c r="A807" s="38"/>
      <c r="B807" s="16"/>
      <c r="C807" s="38"/>
      <c r="D807" s="17"/>
      <c r="E807" s="17"/>
      <c r="F807" s="16"/>
      <c r="G807" s="43"/>
      <c r="H807" s="152"/>
      <c r="I807" s="153"/>
      <c r="J807" s="55"/>
      <c r="K807" s="154"/>
      <c r="L807" s="155"/>
      <c r="M807" s="26"/>
      <c r="N807" s="55"/>
      <c r="O807" s="160"/>
      <c r="P807" s="156"/>
      <c r="Q807" s="156"/>
      <c r="R807" s="18"/>
      <c r="S807" s="161"/>
      <c r="T807" s="159"/>
      <c r="U807" s="30"/>
    </row>
    <row r="808" spans="1:21" ht="22.5" customHeight="1" x14ac:dyDescent="0.2">
      <c r="A808" s="38"/>
      <c r="B808" s="16"/>
      <c r="C808" s="38"/>
      <c r="D808" s="17"/>
      <c r="E808" s="17"/>
      <c r="F808" s="16"/>
      <c r="G808" s="43"/>
      <c r="H808" s="152"/>
      <c r="I808" s="153"/>
      <c r="J808" s="55"/>
      <c r="K808" s="154"/>
      <c r="L808" s="155"/>
      <c r="M808" s="26"/>
      <c r="N808" s="55"/>
      <c r="O808" s="160"/>
      <c r="P808" s="156"/>
      <c r="Q808" s="156"/>
      <c r="R808" s="18"/>
      <c r="S808" s="161"/>
      <c r="T808" s="159"/>
      <c r="U808" s="30"/>
    </row>
    <row r="809" spans="1:21" ht="22.5" customHeight="1" x14ac:dyDescent="0.2">
      <c r="A809" s="38"/>
      <c r="B809" s="16"/>
      <c r="C809" s="38"/>
      <c r="D809" s="17"/>
      <c r="E809" s="17"/>
      <c r="F809" s="16"/>
      <c r="G809" s="43"/>
      <c r="H809" s="152"/>
      <c r="I809" s="153"/>
      <c r="J809" s="55"/>
      <c r="K809" s="154"/>
      <c r="L809" s="155"/>
      <c r="M809" s="26"/>
      <c r="N809" s="55"/>
      <c r="O809" s="160"/>
      <c r="P809" s="156"/>
      <c r="Q809" s="156"/>
      <c r="R809" s="18"/>
      <c r="S809" s="161"/>
      <c r="T809" s="159"/>
      <c r="U809" s="30"/>
    </row>
    <row r="810" spans="1:21" ht="22.5" customHeight="1" x14ac:dyDescent="0.2">
      <c r="A810" s="38"/>
      <c r="B810" s="16"/>
      <c r="C810" s="38"/>
      <c r="D810" s="17"/>
      <c r="E810" s="17"/>
      <c r="F810" s="16"/>
      <c r="G810" s="43"/>
      <c r="H810" s="152"/>
      <c r="I810" s="153"/>
      <c r="J810" s="55"/>
      <c r="K810" s="154"/>
      <c r="L810" s="155"/>
      <c r="M810" s="26"/>
      <c r="N810" s="55"/>
      <c r="O810" s="160"/>
      <c r="P810" s="156"/>
      <c r="Q810" s="156"/>
      <c r="R810" s="18"/>
      <c r="S810" s="161"/>
      <c r="T810" s="159"/>
      <c r="U810" s="30"/>
    </row>
    <row r="811" spans="1:21" ht="22.5" customHeight="1" x14ac:dyDescent="0.2">
      <c r="A811" s="38"/>
      <c r="B811" s="16"/>
      <c r="C811" s="38"/>
      <c r="D811" s="17"/>
      <c r="E811" s="17"/>
      <c r="F811" s="16"/>
      <c r="G811" s="43"/>
      <c r="H811" s="152"/>
      <c r="I811" s="153"/>
      <c r="J811" s="55"/>
      <c r="K811" s="154"/>
      <c r="L811" s="155"/>
      <c r="M811" s="26"/>
      <c r="N811" s="55"/>
      <c r="O811" s="160"/>
      <c r="P811" s="156"/>
      <c r="Q811" s="156"/>
      <c r="R811" s="18"/>
      <c r="S811" s="161"/>
      <c r="T811" s="159"/>
      <c r="U811" s="30"/>
    </row>
    <row r="812" spans="1:21" ht="22.5" customHeight="1" x14ac:dyDescent="0.2">
      <c r="A812" s="38"/>
      <c r="B812" s="16"/>
      <c r="C812" s="38"/>
      <c r="D812" s="17"/>
      <c r="E812" s="17"/>
      <c r="F812" s="16"/>
      <c r="G812" s="43"/>
      <c r="H812" s="152"/>
      <c r="I812" s="153"/>
      <c r="J812" s="55"/>
      <c r="K812" s="154"/>
      <c r="L812" s="155"/>
      <c r="M812" s="26"/>
      <c r="N812" s="55"/>
      <c r="O812" s="160"/>
      <c r="P812" s="156"/>
      <c r="Q812" s="156"/>
      <c r="R812" s="18"/>
      <c r="S812" s="161"/>
      <c r="T812" s="159"/>
      <c r="U812" s="30"/>
    </row>
    <row r="813" spans="1:21" ht="22.5" customHeight="1" x14ac:dyDescent="0.2">
      <c r="A813" s="38"/>
      <c r="B813" s="16"/>
      <c r="C813" s="38"/>
      <c r="D813" s="17"/>
      <c r="E813" s="17"/>
      <c r="F813" s="16"/>
      <c r="G813" s="43"/>
      <c r="H813" s="152"/>
      <c r="I813" s="153"/>
      <c r="J813" s="55"/>
      <c r="K813" s="154"/>
      <c r="L813" s="155"/>
      <c r="M813" s="26"/>
      <c r="N813" s="55"/>
      <c r="O813" s="160"/>
      <c r="P813" s="156"/>
      <c r="Q813" s="156"/>
      <c r="R813" s="18"/>
      <c r="S813" s="161"/>
      <c r="T813" s="159"/>
      <c r="U813" s="30"/>
    </row>
    <row r="814" spans="1:21" ht="22.5" customHeight="1" x14ac:dyDescent="0.2">
      <c r="A814" s="38"/>
      <c r="B814" s="16"/>
      <c r="C814" s="38"/>
      <c r="D814" s="17"/>
      <c r="E814" s="17"/>
      <c r="F814" s="16"/>
      <c r="G814" s="43"/>
      <c r="H814" s="152"/>
      <c r="I814" s="153"/>
      <c r="J814" s="55"/>
      <c r="K814" s="154"/>
      <c r="L814" s="155"/>
      <c r="M814" s="26"/>
      <c r="N814" s="55"/>
      <c r="O814" s="160"/>
      <c r="P814" s="156"/>
      <c r="Q814" s="156"/>
      <c r="R814" s="18"/>
      <c r="S814" s="161"/>
      <c r="T814" s="159"/>
      <c r="U814" s="30"/>
    </row>
    <row r="815" spans="1:21" ht="22.5" customHeight="1" x14ac:dyDescent="0.2">
      <c r="A815" s="38"/>
      <c r="B815" s="16"/>
      <c r="C815" s="38"/>
      <c r="D815" s="17"/>
      <c r="E815" s="17"/>
      <c r="F815" s="16"/>
      <c r="G815" s="43"/>
      <c r="H815" s="152"/>
      <c r="I815" s="153"/>
      <c r="J815" s="55"/>
      <c r="K815" s="154"/>
      <c r="L815" s="155"/>
      <c r="M815" s="26"/>
      <c r="N815" s="55"/>
      <c r="O815" s="160"/>
      <c r="P815" s="156"/>
      <c r="Q815" s="156"/>
      <c r="R815" s="18"/>
      <c r="S815" s="161"/>
      <c r="T815" s="159"/>
      <c r="U815" s="30"/>
    </row>
    <row r="816" spans="1:21" ht="22.5" customHeight="1" x14ac:dyDescent="0.2">
      <c r="A816" s="38"/>
      <c r="B816" s="16"/>
      <c r="C816" s="38"/>
      <c r="D816" s="17"/>
      <c r="E816" s="17"/>
      <c r="F816" s="16"/>
      <c r="G816" s="43"/>
      <c r="H816" s="152"/>
      <c r="I816" s="153"/>
      <c r="J816" s="55"/>
      <c r="K816" s="154"/>
      <c r="L816" s="155"/>
      <c r="M816" s="26"/>
      <c r="N816" s="55"/>
      <c r="O816" s="160"/>
      <c r="P816" s="156"/>
      <c r="Q816" s="156"/>
      <c r="R816" s="18"/>
      <c r="S816" s="161"/>
      <c r="T816" s="159"/>
      <c r="U816" s="30"/>
    </row>
    <row r="817" spans="1:21" ht="22.5" customHeight="1" x14ac:dyDescent="0.2">
      <c r="A817" s="38"/>
      <c r="B817" s="16"/>
      <c r="C817" s="38"/>
      <c r="D817" s="17"/>
      <c r="E817" s="17"/>
      <c r="F817" s="16"/>
      <c r="G817" s="43"/>
      <c r="H817" s="152"/>
      <c r="I817" s="153"/>
      <c r="J817" s="55"/>
      <c r="K817" s="154"/>
      <c r="L817" s="155"/>
      <c r="M817" s="26"/>
      <c r="N817" s="55"/>
      <c r="O817" s="160"/>
      <c r="P817" s="156"/>
      <c r="Q817" s="156"/>
      <c r="R817" s="18"/>
      <c r="S817" s="161"/>
      <c r="T817" s="159"/>
      <c r="U817" s="30"/>
    </row>
    <row r="818" spans="1:21" ht="22.5" customHeight="1" x14ac:dyDescent="0.2">
      <c r="A818" s="38"/>
      <c r="B818" s="16"/>
      <c r="C818" s="38"/>
      <c r="D818" s="17"/>
      <c r="E818" s="17"/>
      <c r="F818" s="16"/>
      <c r="G818" s="43"/>
      <c r="H818" s="152"/>
      <c r="I818" s="153"/>
      <c r="J818" s="55"/>
      <c r="K818" s="154"/>
      <c r="L818" s="155"/>
      <c r="M818" s="26"/>
      <c r="N818" s="55"/>
      <c r="O818" s="160"/>
      <c r="P818" s="156"/>
      <c r="Q818" s="156"/>
      <c r="R818" s="18"/>
      <c r="S818" s="161"/>
      <c r="T818" s="159"/>
      <c r="U818" s="30"/>
    </row>
    <row r="819" spans="1:21" ht="22.5" customHeight="1" x14ac:dyDescent="0.2">
      <c r="A819" s="38"/>
      <c r="B819" s="16"/>
      <c r="C819" s="38"/>
      <c r="D819" s="17"/>
      <c r="E819" s="17"/>
      <c r="F819" s="16"/>
      <c r="G819" s="43"/>
      <c r="H819" s="152"/>
      <c r="I819" s="153"/>
      <c r="J819" s="55"/>
      <c r="K819" s="154"/>
      <c r="L819" s="155"/>
      <c r="M819" s="26"/>
      <c r="N819" s="55"/>
      <c r="O819" s="160"/>
      <c r="P819" s="156"/>
      <c r="Q819" s="156"/>
      <c r="R819" s="18"/>
      <c r="S819" s="161"/>
      <c r="T819" s="159"/>
      <c r="U819" s="30"/>
    </row>
    <row r="820" spans="1:21" ht="22.5" customHeight="1" x14ac:dyDescent="0.2">
      <c r="A820" s="38"/>
      <c r="B820" s="16"/>
      <c r="C820" s="38"/>
      <c r="D820" s="17"/>
      <c r="E820" s="17"/>
      <c r="F820" s="16"/>
      <c r="G820" s="43"/>
      <c r="H820" s="152"/>
      <c r="I820" s="153"/>
      <c r="J820" s="55"/>
      <c r="K820" s="154"/>
      <c r="L820" s="155"/>
      <c r="M820" s="26"/>
      <c r="N820" s="55"/>
      <c r="O820" s="160"/>
      <c r="P820" s="156"/>
      <c r="Q820" s="156"/>
      <c r="R820" s="18"/>
      <c r="S820" s="161"/>
      <c r="T820" s="159"/>
      <c r="U820" s="30"/>
    </row>
    <row r="821" spans="1:21" ht="22.5" customHeight="1" x14ac:dyDescent="0.2">
      <c r="A821" s="38"/>
      <c r="B821" s="16"/>
      <c r="C821" s="38"/>
      <c r="D821" s="17"/>
      <c r="E821" s="17"/>
      <c r="F821" s="16"/>
      <c r="G821" s="43"/>
      <c r="H821" s="152"/>
      <c r="I821" s="153"/>
      <c r="J821" s="55"/>
      <c r="K821" s="154"/>
      <c r="L821" s="155"/>
      <c r="M821" s="26"/>
      <c r="N821" s="55"/>
      <c r="O821" s="160"/>
      <c r="P821" s="156"/>
      <c r="Q821" s="156"/>
      <c r="R821" s="18"/>
      <c r="S821" s="161"/>
      <c r="T821" s="159"/>
      <c r="U821" s="30"/>
    </row>
    <row r="822" spans="1:21" ht="22.5" customHeight="1" x14ac:dyDescent="0.2">
      <c r="A822" s="38"/>
      <c r="B822" s="16"/>
      <c r="C822" s="38"/>
      <c r="D822" s="17"/>
      <c r="E822" s="17"/>
      <c r="F822" s="16"/>
      <c r="G822" s="43"/>
      <c r="H822" s="152"/>
      <c r="I822" s="153"/>
      <c r="J822" s="55"/>
      <c r="K822" s="154"/>
      <c r="L822" s="155"/>
      <c r="M822" s="26"/>
      <c r="N822" s="55"/>
      <c r="O822" s="160"/>
      <c r="P822" s="156"/>
      <c r="Q822" s="156"/>
      <c r="R822" s="18"/>
      <c r="S822" s="161"/>
      <c r="T822" s="159"/>
      <c r="U822" s="30"/>
    </row>
    <row r="823" spans="1:21" ht="22.5" customHeight="1" x14ac:dyDescent="0.2">
      <c r="A823" s="38"/>
      <c r="B823" s="16"/>
      <c r="C823" s="38"/>
      <c r="D823" s="17"/>
      <c r="E823" s="17"/>
      <c r="F823" s="16"/>
      <c r="G823" s="43"/>
      <c r="H823" s="152"/>
      <c r="I823" s="153"/>
      <c r="J823" s="55"/>
      <c r="K823" s="154"/>
      <c r="L823" s="155"/>
      <c r="M823" s="26"/>
      <c r="N823" s="55"/>
      <c r="O823" s="160"/>
      <c r="P823" s="156"/>
      <c r="Q823" s="156"/>
      <c r="R823" s="18"/>
      <c r="S823" s="161"/>
      <c r="T823" s="159"/>
      <c r="U823" s="30"/>
    </row>
    <row r="824" spans="1:21" ht="22.5" customHeight="1" x14ac:dyDescent="0.2">
      <c r="A824" s="38"/>
      <c r="B824" s="16"/>
      <c r="C824" s="38"/>
      <c r="D824" s="17"/>
      <c r="E824" s="17"/>
      <c r="F824" s="16"/>
      <c r="G824" s="43"/>
      <c r="H824" s="152"/>
      <c r="I824" s="153"/>
      <c r="J824" s="55"/>
      <c r="K824" s="154"/>
      <c r="L824" s="155"/>
      <c r="M824" s="26"/>
      <c r="N824" s="55"/>
      <c r="O824" s="160"/>
      <c r="P824" s="156"/>
      <c r="Q824" s="156"/>
      <c r="R824" s="18"/>
      <c r="S824" s="161"/>
      <c r="T824" s="159"/>
      <c r="U824" s="30"/>
    </row>
    <row r="825" spans="1:21" ht="22.5" customHeight="1" x14ac:dyDescent="0.2">
      <c r="A825" s="38"/>
      <c r="B825" s="16"/>
      <c r="C825" s="38"/>
      <c r="D825" s="17"/>
      <c r="E825" s="17"/>
      <c r="F825" s="16"/>
      <c r="G825" s="43"/>
      <c r="H825" s="152"/>
      <c r="I825" s="153"/>
      <c r="J825" s="55"/>
      <c r="K825" s="154"/>
      <c r="L825" s="155"/>
      <c r="M825" s="26"/>
      <c r="N825" s="55"/>
      <c r="O825" s="160"/>
      <c r="P825" s="156"/>
      <c r="Q825" s="156"/>
      <c r="R825" s="18"/>
      <c r="S825" s="161"/>
      <c r="T825" s="159"/>
      <c r="U825" s="30"/>
    </row>
    <row r="826" spans="1:21" ht="22.5" customHeight="1" x14ac:dyDescent="0.2">
      <c r="A826" s="38"/>
      <c r="B826" s="16"/>
      <c r="C826" s="38"/>
      <c r="D826" s="17"/>
      <c r="E826" s="17"/>
      <c r="F826" s="16"/>
      <c r="G826" s="43"/>
      <c r="H826" s="152"/>
      <c r="I826" s="153"/>
      <c r="J826" s="55"/>
      <c r="K826" s="154"/>
      <c r="L826" s="155"/>
      <c r="M826" s="26"/>
      <c r="N826" s="55"/>
      <c r="O826" s="160"/>
      <c r="P826" s="156"/>
      <c r="Q826" s="156"/>
      <c r="R826" s="18"/>
      <c r="S826" s="161"/>
      <c r="T826" s="159"/>
      <c r="U826" s="30"/>
    </row>
    <row r="827" spans="1:21" ht="22.5" customHeight="1" x14ac:dyDescent="0.2">
      <c r="A827" s="38"/>
      <c r="B827" s="16"/>
      <c r="C827" s="38"/>
      <c r="D827" s="17"/>
      <c r="E827" s="17"/>
      <c r="F827" s="16"/>
      <c r="G827" s="43"/>
      <c r="H827" s="152"/>
      <c r="I827" s="153"/>
      <c r="J827" s="55"/>
      <c r="K827" s="154"/>
      <c r="L827" s="155"/>
      <c r="M827" s="26"/>
      <c r="N827" s="55"/>
      <c r="O827" s="160"/>
      <c r="P827" s="156"/>
      <c r="Q827" s="156"/>
      <c r="R827" s="18"/>
      <c r="S827" s="161"/>
      <c r="T827" s="159"/>
      <c r="U827" s="30"/>
    </row>
    <row r="828" spans="1:21" ht="22.5" customHeight="1" x14ac:dyDescent="0.2">
      <c r="A828" s="38"/>
      <c r="B828" s="16"/>
      <c r="C828" s="38"/>
      <c r="D828" s="17"/>
      <c r="E828" s="17"/>
      <c r="F828" s="16"/>
      <c r="G828" s="43"/>
      <c r="H828" s="152"/>
      <c r="I828" s="153"/>
      <c r="J828" s="55"/>
      <c r="K828" s="154"/>
      <c r="L828" s="155"/>
      <c r="M828" s="26"/>
      <c r="N828" s="55"/>
      <c r="O828" s="160"/>
      <c r="P828" s="156"/>
      <c r="Q828" s="156"/>
      <c r="R828" s="18"/>
      <c r="S828" s="161"/>
      <c r="T828" s="159"/>
      <c r="U828" s="30"/>
    </row>
    <row r="829" spans="1:21" ht="22.5" customHeight="1" x14ac:dyDescent="0.2">
      <c r="A829" s="38"/>
      <c r="B829" s="16"/>
      <c r="C829" s="38"/>
      <c r="D829" s="17"/>
      <c r="E829" s="17"/>
      <c r="F829" s="16"/>
      <c r="G829" s="43"/>
      <c r="H829" s="152"/>
      <c r="I829" s="153"/>
      <c r="J829" s="55"/>
      <c r="K829" s="154"/>
      <c r="L829" s="155"/>
      <c r="M829" s="26"/>
      <c r="N829" s="55"/>
      <c r="O829" s="160"/>
      <c r="P829" s="156"/>
      <c r="Q829" s="156"/>
      <c r="R829" s="18"/>
      <c r="S829" s="161"/>
      <c r="T829" s="159"/>
      <c r="U829" s="30"/>
    </row>
    <row r="830" spans="1:21" ht="22.5" customHeight="1" x14ac:dyDescent="0.2">
      <c r="A830" s="38"/>
      <c r="B830" s="16"/>
      <c r="C830" s="38"/>
      <c r="D830" s="17"/>
      <c r="E830" s="17"/>
      <c r="F830" s="16"/>
      <c r="G830" s="43"/>
      <c r="H830" s="152"/>
      <c r="I830" s="153"/>
      <c r="J830" s="55"/>
      <c r="K830" s="154"/>
      <c r="L830" s="155"/>
      <c r="M830" s="26"/>
      <c r="N830" s="55"/>
      <c r="O830" s="160"/>
      <c r="P830" s="156"/>
      <c r="Q830" s="156"/>
      <c r="R830" s="18"/>
      <c r="S830" s="161"/>
      <c r="T830" s="159"/>
      <c r="U830" s="30"/>
    </row>
    <row r="831" spans="1:21" ht="22.5" customHeight="1" x14ac:dyDescent="0.2">
      <c r="A831" s="38"/>
      <c r="B831" s="16"/>
      <c r="C831" s="38"/>
      <c r="D831" s="17"/>
      <c r="E831" s="17"/>
      <c r="F831" s="16"/>
      <c r="G831" s="43"/>
      <c r="H831" s="152"/>
      <c r="I831" s="153"/>
      <c r="J831" s="55"/>
      <c r="K831" s="154"/>
      <c r="L831" s="155"/>
      <c r="M831" s="26"/>
      <c r="N831" s="55"/>
      <c r="O831" s="160"/>
      <c r="P831" s="156"/>
      <c r="Q831" s="156"/>
      <c r="R831" s="18"/>
      <c r="S831" s="161"/>
      <c r="T831" s="159"/>
      <c r="U831" s="30"/>
    </row>
    <row r="832" spans="1:21" ht="22.5" customHeight="1" x14ac:dyDescent="0.2">
      <c r="A832" s="38"/>
      <c r="B832" s="16"/>
      <c r="C832" s="38"/>
      <c r="D832" s="17"/>
      <c r="E832" s="17"/>
      <c r="F832" s="16"/>
      <c r="G832" s="43"/>
      <c r="H832" s="152"/>
      <c r="I832" s="153"/>
      <c r="J832" s="55"/>
      <c r="K832" s="154"/>
      <c r="L832" s="155"/>
      <c r="M832" s="26"/>
      <c r="N832" s="55"/>
      <c r="O832" s="160"/>
      <c r="P832" s="156"/>
      <c r="Q832" s="156"/>
      <c r="R832" s="18"/>
      <c r="S832" s="161"/>
      <c r="T832" s="159"/>
      <c r="U832" s="30"/>
    </row>
    <row r="833" spans="1:21" ht="22.5" customHeight="1" x14ac:dyDescent="0.2">
      <c r="A833" s="38"/>
      <c r="B833" s="16"/>
      <c r="C833" s="38"/>
      <c r="D833" s="17"/>
      <c r="E833" s="17"/>
      <c r="F833" s="16"/>
      <c r="G833" s="43"/>
      <c r="H833" s="152"/>
      <c r="I833" s="153"/>
      <c r="J833" s="55"/>
      <c r="K833" s="154"/>
      <c r="L833" s="155"/>
      <c r="M833" s="26"/>
      <c r="N833" s="55"/>
      <c r="O833" s="160"/>
      <c r="P833" s="156"/>
      <c r="Q833" s="156"/>
      <c r="R833" s="18"/>
      <c r="S833" s="161"/>
      <c r="T833" s="159"/>
      <c r="U833" s="30"/>
    </row>
    <row r="834" spans="1:21" ht="22.5" customHeight="1" x14ac:dyDescent="0.2">
      <c r="A834" s="38"/>
      <c r="B834" s="16"/>
      <c r="C834" s="38"/>
      <c r="D834" s="17"/>
      <c r="E834" s="17"/>
      <c r="F834" s="16"/>
      <c r="G834" s="43"/>
      <c r="H834" s="152"/>
      <c r="I834" s="153"/>
      <c r="J834" s="55"/>
      <c r="K834" s="154"/>
      <c r="L834" s="155"/>
      <c r="M834" s="26"/>
      <c r="N834" s="55"/>
      <c r="O834" s="160"/>
      <c r="P834" s="156"/>
      <c r="Q834" s="156"/>
      <c r="R834" s="18"/>
      <c r="S834" s="161"/>
      <c r="T834" s="159"/>
      <c r="U834" s="30"/>
    </row>
  </sheetData>
  <conditionalFormatting sqref="G171:G174">
    <cfRule type="notContainsBlanks" dxfId="1" priority="1">
      <formula>LEN(TRIM(G171))&gt;0</formula>
    </cfRule>
  </conditionalFormatting>
  <conditionalFormatting sqref="A1:G834">
    <cfRule type="expression" dxfId="0" priority="2">
      <formula>$U:$U="B"</formula>
    </cfRule>
  </conditionalFormatting>
  <hyperlinks>
    <hyperlink ref="H2" r:id="rId1" location="gid=1996311398" xr:uid="{00000000-0004-0000-0000-000000000000}"/>
    <hyperlink ref="J2" r:id="rId2" location="gid=735521989" xr:uid="{00000000-0004-0000-0000-000001000000}"/>
    <hyperlink ref="K2" r:id="rId3" location="gid=1996311398" xr:uid="{00000000-0004-0000-0000-000002000000}"/>
    <hyperlink ref="L2" r:id="rId4" location="gid=1570937714" xr:uid="{00000000-0004-0000-0000-000003000000}"/>
    <hyperlink ref="M2" r:id="rId5" location="gid=751319279" xr:uid="{00000000-0004-0000-0000-000004000000}"/>
    <hyperlink ref="N2" r:id="rId6" location="gid=1575980847" xr:uid="{00000000-0004-0000-0000-000005000000}"/>
    <hyperlink ref="O2" r:id="rId7" location="gid=0" xr:uid="{00000000-0004-0000-0000-000006000000}"/>
    <hyperlink ref="Q2" r:id="rId8" xr:uid="{00000000-0004-0000-0000-000007000000}"/>
    <hyperlink ref="R2" r:id="rId9" xr:uid="{00000000-0004-0000-0000-000008000000}"/>
    <hyperlink ref="S2" r:id="rId10" location="gid=1833771469" xr:uid="{00000000-0004-0000-0000-000009000000}"/>
    <hyperlink ref="H3" r:id="rId11" location="gid=1403140184" xr:uid="{00000000-0004-0000-0000-00000A000000}"/>
    <hyperlink ref="I3" r:id="rId12" xr:uid="{00000000-0004-0000-0000-00000B000000}"/>
    <hyperlink ref="J3" r:id="rId13" location="gid=735521989" xr:uid="{00000000-0004-0000-0000-00000C000000}"/>
    <hyperlink ref="K3" r:id="rId14" location="gid=1996311398" xr:uid="{00000000-0004-0000-0000-00000D000000}"/>
    <hyperlink ref="L3" r:id="rId15" location="gid=966647546" xr:uid="{00000000-0004-0000-0000-00000E000000}"/>
    <hyperlink ref="M3" r:id="rId16" location="gid=940613531" xr:uid="{00000000-0004-0000-0000-00000F000000}"/>
    <hyperlink ref="N3" r:id="rId17" location="gid=1575980847" xr:uid="{00000000-0004-0000-0000-000010000000}"/>
    <hyperlink ref="O3" r:id="rId18" location="gid=0" xr:uid="{00000000-0004-0000-0000-000011000000}"/>
    <hyperlink ref="R3" r:id="rId19" xr:uid="{00000000-0004-0000-0000-000012000000}"/>
    <hyperlink ref="S3" r:id="rId20" location="gid=26512200" xr:uid="{00000000-0004-0000-0000-000013000000}"/>
    <hyperlink ref="H4" r:id="rId21" location="gid=1403140184" xr:uid="{00000000-0004-0000-0000-000014000000}"/>
    <hyperlink ref="I4" r:id="rId22" xr:uid="{00000000-0004-0000-0000-000015000000}"/>
    <hyperlink ref="J4" r:id="rId23" location="gid=1199282706" xr:uid="{00000000-0004-0000-0000-000016000000}"/>
    <hyperlink ref="K4" r:id="rId24" location="gid=1996311398" xr:uid="{00000000-0004-0000-0000-000017000000}"/>
    <hyperlink ref="L4" r:id="rId25" location="gid=214980716" xr:uid="{00000000-0004-0000-0000-000018000000}"/>
    <hyperlink ref="M4" r:id="rId26" location="gid=34861869" xr:uid="{00000000-0004-0000-0000-000019000000}"/>
    <hyperlink ref="N4" r:id="rId27" location="gid=1575980847" xr:uid="{00000000-0004-0000-0000-00001A000000}"/>
    <hyperlink ref="O4" r:id="rId28" location="gid=0" xr:uid="{00000000-0004-0000-0000-00001B000000}"/>
    <hyperlink ref="Q4" r:id="rId29" xr:uid="{00000000-0004-0000-0000-00001C000000}"/>
    <hyperlink ref="R4" r:id="rId30" xr:uid="{00000000-0004-0000-0000-00001D000000}"/>
    <hyperlink ref="S4" r:id="rId31" location="gid=508370591" xr:uid="{00000000-0004-0000-0000-00001E000000}"/>
    <hyperlink ref="H5" r:id="rId32" location="gid=1403140184" xr:uid="{00000000-0004-0000-0000-00001F000000}"/>
    <hyperlink ref="I5" r:id="rId33" xr:uid="{00000000-0004-0000-0000-000020000000}"/>
    <hyperlink ref="J5" r:id="rId34" location="gid=735521989" xr:uid="{00000000-0004-0000-0000-000021000000}"/>
    <hyperlink ref="K5" r:id="rId35" location="gid=1996311398" xr:uid="{00000000-0004-0000-0000-000022000000}"/>
    <hyperlink ref="L5" r:id="rId36" location="gid=1881069524" xr:uid="{00000000-0004-0000-0000-000023000000}"/>
    <hyperlink ref="M5" r:id="rId37" location="gid=595624880" xr:uid="{00000000-0004-0000-0000-000024000000}"/>
    <hyperlink ref="N5" r:id="rId38" location="gid=1060184755" xr:uid="{00000000-0004-0000-0000-000025000000}"/>
    <hyperlink ref="O5" r:id="rId39" location="gid=0" xr:uid="{00000000-0004-0000-0000-000026000000}"/>
    <hyperlink ref="P5" r:id="rId40" location="gid=1092528584" xr:uid="{00000000-0004-0000-0000-000027000000}"/>
    <hyperlink ref="Q5" r:id="rId41" xr:uid="{00000000-0004-0000-0000-000028000000}"/>
    <hyperlink ref="R5" r:id="rId42" xr:uid="{00000000-0004-0000-0000-000029000000}"/>
    <hyperlink ref="S5" r:id="rId43" location="gid=1338206165" xr:uid="{00000000-0004-0000-0000-00002A000000}"/>
    <hyperlink ref="H6" r:id="rId44" location="gid=1403140184" xr:uid="{00000000-0004-0000-0000-00002B000000}"/>
    <hyperlink ref="I6" r:id="rId45" xr:uid="{00000000-0004-0000-0000-00002C000000}"/>
    <hyperlink ref="J6" r:id="rId46" location="gid=0" xr:uid="{00000000-0004-0000-0000-00002D000000}"/>
    <hyperlink ref="K6" r:id="rId47" location="gid=1996311398" xr:uid="{00000000-0004-0000-0000-00002E000000}"/>
    <hyperlink ref="L6" r:id="rId48" location="gid=0" xr:uid="{00000000-0004-0000-0000-00002F000000}"/>
    <hyperlink ref="M6" r:id="rId49" location="gid=227512090" xr:uid="{00000000-0004-0000-0000-000030000000}"/>
    <hyperlink ref="O6" r:id="rId50" xr:uid="{00000000-0004-0000-0000-000031000000}"/>
    <hyperlink ref="Q6" r:id="rId51" xr:uid="{00000000-0004-0000-0000-000032000000}"/>
    <hyperlink ref="R6" r:id="rId52" xr:uid="{00000000-0004-0000-0000-000033000000}"/>
    <hyperlink ref="S6" r:id="rId53" location="gid=140865007" xr:uid="{00000000-0004-0000-0000-000034000000}"/>
    <hyperlink ref="H7" r:id="rId54" location="gid=1403140184" xr:uid="{00000000-0004-0000-0000-000035000000}"/>
    <hyperlink ref="I7" r:id="rId55" xr:uid="{00000000-0004-0000-0000-000036000000}"/>
    <hyperlink ref="J7" r:id="rId56" location="gid=735521989" xr:uid="{00000000-0004-0000-0000-000037000000}"/>
    <hyperlink ref="K7" r:id="rId57" location="gid=1996311398" xr:uid="{00000000-0004-0000-0000-000038000000}"/>
    <hyperlink ref="L7" r:id="rId58" location="gid=0" xr:uid="{00000000-0004-0000-0000-000039000000}"/>
    <hyperlink ref="M7" r:id="rId59" location="gid=860589055" xr:uid="{00000000-0004-0000-0000-00003A000000}"/>
    <hyperlink ref="O7" r:id="rId60" xr:uid="{00000000-0004-0000-0000-00003B000000}"/>
    <hyperlink ref="R7" r:id="rId61" xr:uid="{00000000-0004-0000-0000-00003C000000}"/>
    <hyperlink ref="S7" r:id="rId62" location="gid=1304362012" xr:uid="{00000000-0004-0000-0000-00003D000000}"/>
    <hyperlink ref="H8" r:id="rId63" location="gid=1403140184" xr:uid="{00000000-0004-0000-0000-00003E000000}"/>
    <hyperlink ref="I8" r:id="rId64" xr:uid="{00000000-0004-0000-0000-00003F000000}"/>
    <hyperlink ref="J8" r:id="rId65" location="gid=735521989" xr:uid="{00000000-0004-0000-0000-000040000000}"/>
    <hyperlink ref="K8" r:id="rId66" location="gid=1996311398" xr:uid="{00000000-0004-0000-0000-000041000000}"/>
    <hyperlink ref="L8" r:id="rId67" location="gid=0" xr:uid="{00000000-0004-0000-0000-000042000000}"/>
    <hyperlink ref="M8" r:id="rId68" location="gid=629307231" xr:uid="{00000000-0004-0000-0000-000043000000}"/>
    <hyperlink ref="N8" r:id="rId69" location="gid=1060184755" xr:uid="{00000000-0004-0000-0000-000044000000}"/>
    <hyperlink ref="O8" r:id="rId70" xr:uid="{00000000-0004-0000-0000-000045000000}"/>
    <hyperlink ref="Q8" r:id="rId71" xr:uid="{00000000-0004-0000-0000-000046000000}"/>
    <hyperlink ref="S8" r:id="rId72" location="gid=1206744161" xr:uid="{00000000-0004-0000-0000-000047000000}"/>
    <hyperlink ref="H9" r:id="rId73" location="gid=1403140184" xr:uid="{00000000-0004-0000-0000-000048000000}"/>
    <hyperlink ref="I9" r:id="rId74" xr:uid="{00000000-0004-0000-0000-000049000000}"/>
    <hyperlink ref="J9" r:id="rId75" location="gid=735521989" xr:uid="{00000000-0004-0000-0000-00004A000000}"/>
    <hyperlink ref="K9" r:id="rId76" location="gid=1996311398" xr:uid="{00000000-0004-0000-0000-00004B000000}"/>
    <hyperlink ref="L9" r:id="rId77" location="gid=0" xr:uid="{00000000-0004-0000-0000-00004C000000}"/>
    <hyperlink ref="M9" r:id="rId78" location="gid=1039819630" xr:uid="{00000000-0004-0000-0000-00004D000000}"/>
    <hyperlink ref="N9" r:id="rId79" location="gid=1060184755" xr:uid="{00000000-0004-0000-0000-00004E000000}"/>
    <hyperlink ref="O9" r:id="rId80" location="gid=0" xr:uid="{00000000-0004-0000-0000-00004F000000}"/>
    <hyperlink ref="Q9" r:id="rId81" xr:uid="{00000000-0004-0000-0000-000050000000}"/>
    <hyperlink ref="R9" r:id="rId82" xr:uid="{00000000-0004-0000-0000-000051000000}"/>
    <hyperlink ref="S9" r:id="rId83" location="gid=1056785383" xr:uid="{00000000-0004-0000-0000-000052000000}"/>
    <hyperlink ref="H10" r:id="rId84" location="gid=1403140184" xr:uid="{00000000-0004-0000-0000-000053000000}"/>
    <hyperlink ref="I10" r:id="rId85" xr:uid="{00000000-0004-0000-0000-000054000000}"/>
    <hyperlink ref="J10" r:id="rId86" location="gid=735521989" xr:uid="{00000000-0004-0000-0000-000055000000}"/>
    <hyperlink ref="K10" r:id="rId87" location="gid=1996311398" xr:uid="{00000000-0004-0000-0000-000056000000}"/>
    <hyperlink ref="L10" r:id="rId88" location="gid=1637726319" xr:uid="{00000000-0004-0000-0000-000057000000}"/>
    <hyperlink ref="M10" r:id="rId89" location="gid=214080899" xr:uid="{00000000-0004-0000-0000-000058000000}"/>
    <hyperlink ref="N10" r:id="rId90" location="gid=1575980847" xr:uid="{00000000-0004-0000-0000-000059000000}"/>
    <hyperlink ref="O10" r:id="rId91" xr:uid="{00000000-0004-0000-0000-00005A000000}"/>
    <hyperlink ref="Q10" r:id="rId92" xr:uid="{00000000-0004-0000-0000-00005B000000}"/>
    <hyperlink ref="R10" r:id="rId93" xr:uid="{00000000-0004-0000-0000-00005C000000}"/>
    <hyperlink ref="S10" r:id="rId94" location="gid=479647733" xr:uid="{00000000-0004-0000-0000-00005D000000}"/>
    <hyperlink ref="H11" r:id="rId95" location="gid=2129239104" xr:uid="{00000000-0004-0000-0000-00005E000000}"/>
    <hyperlink ref="I11" r:id="rId96" xr:uid="{00000000-0004-0000-0000-00005F000000}"/>
    <hyperlink ref="J11" r:id="rId97" location="gid=735521989" xr:uid="{00000000-0004-0000-0000-000060000000}"/>
    <hyperlink ref="K11" r:id="rId98" location="gid=1996311398" xr:uid="{00000000-0004-0000-0000-000061000000}"/>
    <hyperlink ref="L11" r:id="rId99" location="gid=1882357525" xr:uid="{00000000-0004-0000-0000-000062000000}"/>
    <hyperlink ref="M11" r:id="rId100" location="gid=865132635" xr:uid="{00000000-0004-0000-0000-000063000000}"/>
    <hyperlink ref="N11" r:id="rId101" location="gid=1575980847" xr:uid="{00000000-0004-0000-0000-000064000000}"/>
    <hyperlink ref="O11" r:id="rId102" xr:uid="{00000000-0004-0000-0000-000065000000}"/>
    <hyperlink ref="Q11" r:id="rId103" xr:uid="{00000000-0004-0000-0000-000066000000}"/>
    <hyperlink ref="R11" r:id="rId104" xr:uid="{00000000-0004-0000-0000-000067000000}"/>
    <hyperlink ref="S11" r:id="rId105" location="gid=895365856" xr:uid="{00000000-0004-0000-0000-000068000000}"/>
    <hyperlink ref="H12" r:id="rId106" location="gid=1403140184" xr:uid="{00000000-0004-0000-0000-000069000000}"/>
    <hyperlink ref="I12" r:id="rId107" xr:uid="{00000000-0004-0000-0000-00006A000000}"/>
    <hyperlink ref="J12" r:id="rId108" location="gid=735521989" xr:uid="{00000000-0004-0000-0000-00006B000000}"/>
    <hyperlink ref="K12" r:id="rId109" location="gid=1996311398" xr:uid="{00000000-0004-0000-0000-00006C000000}"/>
    <hyperlink ref="L12" r:id="rId110" location="gid=1209061848" xr:uid="{00000000-0004-0000-0000-00006D000000}"/>
    <hyperlink ref="M12" r:id="rId111" location="gid=119400380" xr:uid="{00000000-0004-0000-0000-00006E000000}"/>
    <hyperlink ref="N12" r:id="rId112" location="gid=1060184755" xr:uid="{00000000-0004-0000-0000-00006F000000}"/>
    <hyperlink ref="O12" r:id="rId113" xr:uid="{00000000-0004-0000-0000-000070000000}"/>
    <hyperlink ref="Q12" r:id="rId114" xr:uid="{00000000-0004-0000-0000-000071000000}"/>
    <hyperlink ref="R12" r:id="rId115" xr:uid="{00000000-0004-0000-0000-000072000000}"/>
    <hyperlink ref="S12" r:id="rId116" location="gid=178647358" xr:uid="{00000000-0004-0000-0000-000073000000}"/>
    <hyperlink ref="H13" r:id="rId117" location="gid=1403140184" xr:uid="{00000000-0004-0000-0000-000074000000}"/>
    <hyperlink ref="I13" r:id="rId118" xr:uid="{00000000-0004-0000-0000-000075000000}"/>
    <hyperlink ref="J13" r:id="rId119" location="gid=735521989" xr:uid="{00000000-0004-0000-0000-000076000000}"/>
    <hyperlink ref="K13" r:id="rId120" location="gid=1996311398" xr:uid="{00000000-0004-0000-0000-000077000000}"/>
    <hyperlink ref="L13" r:id="rId121" location="gid=0" xr:uid="{00000000-0004-0000-0000-000078000000}"/>
    <hyperlink ref="M13" r:id="rId122" location="gid=1985361664" xr:uid="{00000000-0004-0000-0000-000079000000}"/>
    <hyperlink ref="O13" r:id="rId123" location="gid=0" xr:uid="{00000000-0004-0000-0000-00007A000000}"/>
    <hyperlink ref="Q13" r:id="rId124" xr:uid="{00000000-0004-0000-0000-00007B000000}"/>
    <hyperlink ref="R13" r:id="rId125" xr:uid="{00000000-0004-0000-0000-00007C000000}"/>
    <hyperlink ref="S13" r:id="rId126" location="gid=2123578779" xr:uid="{00000000-0004-0000-0000-00007D000000}"/>
    <hyperlink ref="H14" r:id="rId127" location="gid=1403140184" xr:uid="{00000000-0004-0000-0000-00007E000000}"/>
    <hyperlink ref="I14" r:id="rId128" xr:uid="{00000000-0004-0000-0000-00007F000000}"/>
    <hyperlink ref="J14" r:id="rId129" location="gid=735521989" xr:uid="{00000000-0004-0000-0000-000080000000}"/>
    <hyperlink ref="K14" r:id="rId130" location="gid=1996311398" xr:uid="{00000000-0004-0000-0000-000081000000}"/>
    <hyperlink ref="L14" r:id="rId131" location="gid=327173402" xr:uid="{00000000-0004-0000-0000-000082000000}"/>
    <hyperlink ref="M14" r:id="rId132" location="gid=1335830585" xr:uid="{00000000-0004-0000-0000-000083000000}"/>
    <hyperlink ref="N14" r:id="rId133" location="gid=1060184755" xr:uid="{00000000-0004-0000-0000-000084000000}"/>
    <hyperlink ref="O14" r:id="rId134" xr:uid="{00000000-0004-0000-0000-000085000000}"/>
    <hyperlink ref="Q14" r:id="rId135" xr:uid="{00000000-0004-0000-0000-000086000000}"/>
    <hyperlink ref="R14" r:id="rId136" xr:uid="{00000000-0004-0000-0000-000087000000}"/>
    <hyperlink ref="S14" r:id="rId137" location="gid=1317951713" xr:uid="{00000000-0004-0000-0000-000088000000}"/>
    <hyperlink ref="H15" r:id="rId138" location="gid=1996311398" xr:uid="{00000000-0004-0000-0000-000089000000}"/>
    <hyperlink ref="I15" r:id="rId139" xr:uid="{00000000-0004-0000-0000-00008A000000}"/>
    <hyperlink ref="J15" r:id="rId140" location="gid=735521989" xr:uid="{00000000-0004-0000-0000-00008B000000}"/>
    <hyperlink ref="K15" r:id="rId141" location="gid=1996311398" xr:uid="{00000000-0004-0000-0000-00008C000000}"/>
    <hyperlink ref="L15" r:id="rId142" location="gid=1881069524" xr:uid="{00000000-0004-0000-0000-00008D000000}"/>
    <hyperlink ref="M15" r:id="rId143" location="gid=1076656339" xr:uid="{00000000-0004-0000-0000-00008E000000}"/>
    <hyperlink ref="O15" r:id="rId144" xr:uid="{00000000-0004-0000-0000-00008F000000}"/>
    <hyperlink ref="Q15" r:id="rId145" xr:uid="{00000000-0004-0000-0000-000090000000}"/>
    <hyperlink ref="R15" r:id="rId146" xr:uid="{00000000-0004-0000-0000-000091000000}"/>
    <hyperlink ref="S15" r:id="rId147" location="gid=1845572068" xr:uid="{00000000-0004-0000-0000-000092000000}"/>
    <hyperlink ref="H16" r:id="rId148" location="gid=910461609" xr:uid="{00000000-0004-0000-0000-000093000000}"/>
    <hyperlink ref="I16" r:id="rId149" xr:uid="{00000000-0004-0000-0000-000094000000}"/>
    <hyperlink ref="J16" r:id="rId150" location="gid=735521989" xr:uid="{00000000-0004-0000-0000-000095000000}"/>
    <hyperlink ref="K16" r:id="rId151" location="gid=1996311398" xr:uid="{00000000-0004-0000-0000-000096000000}"/>
    <hyperlink ref="L16" r:id="rId152" location="gid=0" xr:uid="{00000000-0004-0000-0000-000097000000}"/>
    <hyperlink ref="M16" r:id="rId153" location="gid=1842755858" xr:uid="{00000000-0004-0000-0000-000098000000}"/>
    <hyperlink ref="N16" r:id="rId154" location="gid=1060184755" xr:uid="{00000000-0004-0000-0000-000099000000}"/>
    <hyperlink ref="O16" r:id="rId155" xr:uid="{00000000-0004-0000-0000-00009A000000}"/>
    <hyperlink ref="R16" r:id="rId156" xr:uid="{00000000-0004-0000-0000-00009B000000}"/>
    <hyperlink ref="S16" r:id="rId157" location="gid=488275062" xr:uid="{00000000-0004-0000-0000-00009C000000}"/>
    <hyperlink ref="H17" r:id="rId158" location="gid=1403140184" xr:uid="{00000000-0004-0000-0000-00009D000000}"/>
    <hyperlink ref="I17" r:id="rId159" xr:uid="{00000000-0004-0000-0000-00009E000000}"/>
    <hyperlink ref="J17" r:id="rId160" location="gid=735521989" xr:uid="{00000000-0004-0000-0000-00009F000000}"/>
    <hyperlink ref="K17" r:id="rId161" location="gid=1996311398" xr:uid="{00000000-0004-0000-0000-0000A0000000}"/>
    <hyperlink ref="L17" r:id="rId162" location="gid=0" xr:uid="{00000000-0004-0000-0000-0000A1000000}"/>
    <hyperlink ref="M17" r:id="rId163" location="gid=1992917756" xr:uid="{00000000-0004-0000-0000-0000A2000000}"/>
    <hyperlink ref="O17" r:id="rId164" location="gid=0" xr:uid="{00000000-0004-0000-0000-0000A3000000}"/>
    <hyperlink ref="R17" r:id="rId165" xr:uid="{00000000-0004-0000-0000-0000A4000000}"/>
    <hyperlink ref="S17" r:id="rId166" location="gid=1492101078" xr:uid="{00000000-0004-0000-0000-0000A5000000}"/>
    <hyperlink ref="J18" r:id="rId167" location="gid=0" xr:uid="{00000000-0004-0000-0000-0000A6000000}"/>
    <hyperlink ref="L18" r:id="rId168" location="gid=0" xr:uid="{00000000-0004-0000-0000-0000A7000000}"/>
    <hyperlink ref="M18" r:id="rId169" location="gid=640406782" xr:uid="{00000000-0004-0000-0000-0000A8000000}"/>
    <hyperlink ref="N18" r:id="rId170" location="gid=1575980847" xr:uid="{00000000-0004-0000-0000-0000A9000000}"/>
    <hyperlink ref="Q18" r:id="rId171" xr:uid="{00000000-0004-0000-0000-0000AA000000}"/>
    <hyperlink ref="R18" r:id="rId172" xr:uid="{00000000-0004-0000-0000-0000AB000000}"/>
    <hyperlink ref="S18" r:id="rId173" location="gid=1795239657" xr:uid="{00000000-0004-0000-0000-0000AC000000}"/>
    <hyperlink ref="H19" r:id="rId174" location="gid=1403140184" xr:uid="{00000000-0004-0000-0000-0000AD000000}"/>
    <hyperlink ref="I19" r:id="rId175" xr:uid="{00000000-0004-0000-0000-0000AE000000}"/>
    <hyperlink ref="J19" r:id="rId176" location="gid=735521989" xr:uid="{00000000-0004-0000-0000-0000AF000000}"/>
    <hyperlink ref="K19" r:id="rId177" location="gid=1996311398" xr:uid="{00000000-0004-0000-0000-0000B0000000}"/>
    <hyperlink ref="L19" r:id="rId178" location="gid=0" xr:uid="{00000000-0004-0000-0000-0000B1000000}"/>
    <hyperlink ref="M19" r:id="rId179" location="gid=1655594657" xr:uid="{00000000-0004-0000-0000-0000B2000000}"/>
    <hyperlink ref="O19" r:id="rId180" xr:uid="{00000000-0004-0000-0000-0000B3000000}"/>
    <hyperlink ref="Q19" r:id="rId181" xr:uid="{00000000-0004-0000-0000-0000B4000000}"/>
    <hyperlink ref="R19" r:id="rId182" xr:uid="{00000000-0004-0000-0000-0000B5000000}"/>
    <hyperlink ref="S19" r:id="rId183" location="gid=837313445" xr:uid="{00000000-0004-0000-0000-0000B6000000}"/>
    <hyperlink ref="H20" r:id="rId184" location="gid=1996311398" xr:uid="{00000000-0004-0000-0000-0000B7000000}"/>
    <hyperlink ref="I20" r:id="rId185" xr:uid="{00000000-0004-0000-0000-0000B8000000}"/>
    <hyperlink ref="J20" r:id="rId186" location="gid=735521989" xr:uid="{00000000-0004-0000-0000-0000B9000000}"/>
    <hyperlink ref="K20" r:id="rId187" location="gid=1996311398" xr:uid="{00000000-0004-0000-0000-0000BA000000}"/>
    <hyperlink ref="L20" r:id="rId188" location="gid=0" xr:uid="{00000000-0004-0000-0000-0000BB000000}"/>
    <hyperlink ref="M20" r:id="rId189" location="gid=1212233923" xr:uid="{00000000-0004-0000-0000-0000BC000000}"/>
    <hyperlink ref="N20" r:id="rId190" location="gid=1575980847" xr:uid="{00000000-0004-0000-0000-0000BD000000}"/>
    <hyperlink ref="O20" r:id="rId191" xr:uid="{00000000-0004-0000-0000-0000BE000000}"/>
    <hyperlink ref="R20" r:id="rId192" xr:uid="{00000000-0004-0000-0000-0000BF000000}"/>
    <hyperlink ref="S20" r:id="rId193" location="gid=1965429285" xr:uid="{00000000-0004-0000-0000-0000C0000000}"/>
    <hyperlink ref="H21" r:id="rId194" location="gid=1403140184" xr:uid="{00000000-0004-0000-0000-0000C1000000}"/>
    <hyperlink ref="I21" r:id="rId195" xr:uid="{00000000-0004-0000-0000-0000C2000000}"/>
    <hyperlink ref="J21" r:id="rId196" location="gid=735521989" xr:uid="{00000000-0004-0000-0000-0000C3000000}"/>
    <hyperlink ref="K21" r:id="rId197" location="gid=1996311398" xr:uid="{00000000-0004-0000-0000-0000C4000000}"/>
    <hyperlink ref="L21" r:id="rId198" location="gid=0" xr:uid="{00000000-0004-0000-0000-0000C5000000}"/>
    <hyperlink ref="M21" r:id="rId199" location="gid=2054196762" xr:uid="{00000000-0004-0000-0000-0000C6000000}"/>
    <hyperlink ref="N21" r:id="rId200" location="gid=1060184755" xr:uid="{00000000-0004-0000-0000-0000C7000000}"/>
    <hyperlink ref="O21" r:id="rId201" location="gid=0" xr:uid="{00000000-0004-0000-0000-0000C8000000}"/>
    <hyperlink ref="Q21" r:id="rId202" xr:uid="{00000000-0004-0000-0000-0000C9000000}"/>
    <hyperlink ref="R21" r:id="rId203" xr:uid="{00000000-0004-0000-0000-0000CA000000}"/>
    <hyperlink ref="S21" r:id="rId204" location="gid=329186892" xr:uid="{00000000-0004-0000-0000-0000CB000000}"/>
    <hyperlink ref="H22" r:id="rId205" location="gid=1996311398" xr:uid="{00000000-0004-0000-0000-0000CC000000}"/>
    <hyperlink ref="I22" r:id="rId206" xr:uid="{00000000-0004-0000-0000-0000CD000000}"/>
    <hyperlink ref="J22" r:id="rId207" location="gid=735521989" xr:uid="{00000000-0004-0000-0000-0000CE000000}"/>
    <hyperlink ref="K22" r:id="rId208" location="gid=1996311398" xr:uid="{00000000-0004-0000-0000-0000CF000000}"/>
    <hyperlink ref="L22" r:id="rId209" location="gid=0" xr:uid="{00000000-0004-0000-0000-0000D0000000}"/>
    <hyperlink ref="M22" r:id="rId210" location="gid=591323574" xr:uid="{00000000-0004-0000-0000-0000D1000000}"/>
    <hyperlink ref="O22" r:id="rId211" xr:uid="{00000000-0004-0000-0000-0000D2000000}"/>
    <hyperlink ref="Q22" r:id="rId212" xr:uid="{00000000-0004-0000-0000-0000D3000000}"/>
    <hyperlink ref="R22" r:id="rId213" xr:uid="{00000000-0004-0000-0000-0000D4000000}"/>
    <hyperlink ref="S22" r:id="rId214" location="gid=446717740" xr:uid="{00000000-0004-0000-0000-0000D5000000}"/>
    <hyperlink ref="H23" r:id="rId215" location="gid=1403140184" xr:uid="{00000000-0004-0000-0000-0000D6000000}"/>
    <hyperlink ref="I23" r:id="rId216" xr:uid="{00000000-0004-0000-0000-0000D7000000}"/>
    <hyperlink ref="J23" r:id="rId217" location="gid=735521989" xr:uid="{00000000-0004-0000-0000-0000D8000000}"/>
    <hyperlink ref="K23" r:id="rId218" location="gid=1996311398" xr:uid="{00000000-0004-0000-0000-0000D9000000}"/>
    <hyperlink ref="L23" r:id="rId219" location="gid=0" xr:uid="{00000000-0004-0000-0000-0000DA000000}"/>
    <hyperlink ref="M23" r:id="rId220" location="gid=1190669125" xr:uid="{00000000-0004-0000-0000-0000DB000000}"/>
    <hyperlink ref="N23" r:id="rId221" location="gid=1060184755" xr:uid="{00000000-0004-0000-0000-0000DC000000}"/>
    <hyperlink ref="O23" r:id="rId222" xr:uid="{00000000-0004-0000-0000-0000DD000000}"/>
    <hyperlink ref="R23" r:id="rId223" xr:uid="{00000000-0004-0000-0000-0000DE000000}"/>
    <hyperlink ref="S23" r:id="rId224" location="gid=1665613286" xr:uid="{00000000-0004-0000-0000-0000DF000000}"/>
    <hyperlink ref="H24" r:id="rId225" location="gid=2129239104" xr:uid="{00000000-0004-0000-0000-0000E0000000}"/>
    <hyperlink ref="I24" r:id="rId226" xr:uid="{00000000-0004-0000-0000-0000E1000000}"/>
    <hyperlink ref="J24" r:id="rId227" location="gid=735521989" xr:uid="{00000000-0004-0000-0000-0000E2000000}"/>
    <hyperlink ref="K24" r:id="rId228" location="gid=1996311398" xr:uid="{00000000-0004-0000-0000-0000E3000000}"/>
    <hyperlink ref="L24" r:id="rId229" location="gid=0" xr:uid="{00000000-0004-0000-0000-0000E4000000}"/>
    <hyperlink ref="M24" r:id="rId230" location="gid=830857352" xr:uid="{00000000-0004-0000-0000-0000E5000000}"/>
    <hyperlink ref="N24" r:id="rId231" location="gid=1060184755" xr:uid="{00000000-0004-0000-0000-0000E6000000}"/>
    <hyperlink ref="O24" r:id="rId232" location="gid=0" xr:uid="{00000000-0004-0000-0000-0000E7000000}"/>
    <hyperlink ref="Q24" r:id="rId233" xr:uid="{00000000-0004-0000-0000-0000E8000000}"/>
    <hyperlink ref="R24" r:id="rId234" xr:uid="{00000000-0004-0000-0000-0000E9000000}"/>
    <hyperlink ref="S24" r:id="rId235" location="gid=694400461" xr:uid="{00000000-0004-0000-0000-0000EA000000}"/>
    <hyperlink ref="H25" r:id="rId236" location="gid=1403140184" xr:uid="{00000000-0004-0000-0000-0000EB000000}"/>
    <hyperlink ref="I25" r:id="rId237" xr:uid="{00000000-0004-0000-0000-0000EC000000}"/>
    <hyperlink ref="J25" r:id="rId238" location="gid=0" xr:uid="{00000000-0004-0000-0000-0000ED000000}"/>
    <hyperlink ref="K25" r:id="rId239" location="gid=1996311398" xr:uid="{00000000-0004-0000-0000-0000EE000000}"/>
    <hyperlink ref="L25" r:id="rId240" location="gid=1637726319" xr:uid="{00000000-0004-0000-0000-0000EF000000}"/>
    <hyperlink ref="M25" r:id="rId241" location="gid=2049236953" xr:uid="{00000000-0004-0000-0000-0000F0000000}"/>
    <hyperlink ref="O25" r:id="rId242" location="gid=0" xr:uid="{00000000-0004-0000-0000-0000F1000000}"/>
    <hyperlink ref="Q25" r:id="rId243" xr:uid="{00000000-0004-0000-0000-0000F2000000}"/>
    <hyperlink ref="R25" r:id="rId244" location="gid=0" xr:uid="{00000000-0004-0000-0000-0000F3000000}"/>
    <hyperlink ref="S25" r:id="rId245" location="gid=1433289497" xr:uid="{00000000-0004-0000-0000-0000F4000000}"/>
    <hyperlink ref="H26" r:id="rId246" location="gid=910461609" xr:uid="{00000000-0004-0000-0000-0000F5000000}"/>
    <hyperlink ref="I26" r:id="rId247" xr:uid="{00000000-0004-0000-0000-0000F6000000}"/>
    <hyperlink ref="J26" r:id="rId248" location="gid=735521989" xr:uid="{00000000-0004-0000-0000-0000F7000000}"/>
    <hyperlink ref="K26" r:id="rId249" location="gid=1996311398" xr:uid="{00000000-0004-0000-0000-0000F8000000}"/>
    <hyperlink ref="L26" r:id="rId250" location="gid=0" xr:uid="{00000000-0004-0000-0000-0000F9000000}"/>
    <hyperlink ref="M26" r:id="rId251" location="gid=446234720" xr:uid="{00000000-0004-0000-0000-0000FA000000}"/>
    <hyperlink ref="N26" r:id="rId252" location="gid=1060184755" xr:uid="{00000000-0004-0000-0000-0000FB000000}"/>
    <hyperlink ref="O26" r:id="rId253" xr:uid="{00000000-0004-0000-0000-0000FC000000}"/>
    <hyperlink ref="R26" r:id="rId254" xr:uid="{00000000-0004-0000-0000-0000FD000000}"/>
    <hyperlink ref="S26" r:id="rId255" location="gid=1347141361" xr:uid="{00000000-0004-0000-0000-0000FE000000}"/>
    <hyperlink ref="H27" r:id="rId256" location="gid=910461609" xr:uid="{00000000-0004-0000-0000-0000FF000000}"/>
    <hyperlink ref="I27" r:id="rId257" xr:uid="{00000000-0004-0000-0000-000000010000}"/>
    <hyperlink ref="J27" r:id="rId258" location="gid=735521989" xr:uid="{00000000-0004-0000-0000-000001010000}"/>
    <hyperlink ref="K27" r:id="rId259" location="gid=1996311398" xr:uid="{00000000-0004-0000-0000-000002010000}"/>
    <hyperlink ref="L27" r:id="rId260" location="gid=0" xr:uid="{00000000-0004-0000-0000-000003010000}"/>
    <hyperlink ref="M27" r:id="rId261" location="gid=1178282837" xr:uid="{00000000-0004-0000-0000-000004010000}"/>
    <hyperlink ref="O27" r:id="rId262" xr:uid="{00000000-0004-0000-0000-000005010000}"/>
    <hyperlink ref="R27" r:id="rId263" location="gid=0" xr:uid="{00000000-0004-0000-0000-000006010000}"/>
    <hyperlink ref="S27" r:id="rId264" location="gid=719882537" xr:uid="{00000000-0004-0000-0000-000007010000}"/>
    <hyperlink ref="H28" r:id="rId265" location="gid=1403140184" xr:uid="{00000000-0004-0000-0000-000008010000}"/>
    <hyperlink ref="I28" r:id="rId266" xr:uid="{00000000-0004-0000-0000-000009010000}"/>
    <hyperlink ref="J28" r:id="rId267" location="gid=735521989" xr:uid="{00000000-0004-0000-0000-00000A010000}"/>
    <hyperlink ref="K28" r:id="rId268" location="gid=1996311398" xr:uid="{00000000-0004-0000-0000-00000B010000}"/>
    <hyperlink ref="L28" r:id="rId269" location="gid=1881069524" xr:uid="{00000000-0004-0000-0000-00000C010000}"/>
    <hyperlink ref="M28" r:id="rId270" location="gid=1840727466" xr:uid="{00000000-0004-0000-0000-00000D010000}"/>
    <hyperlink ref="N28" r:id="rId271" location="gid=1060184755" xr:uid="{00000000-0004-0000-0000-00000E010000}"/>
    <hyperlink ref="O28" r:id="rId272" xr:uid="{00000000-0004-0000-0000-00000F010000}"/>
    <hyperlink ref="Q28" r:id="rId273" xr:uid="{00000000-0004-0000-0000-000010010000}"/>
    <hyperlink ref="R28" r:id="rId274" xr:uid="{00000000-0004-0000-0000-000011010000}"/>
    <hyperlink ref="S28" r:id="rId275" location="gid=452154381" xr:uid="{00000000-0004-0000-0000-000012010000}"/>
    <hyperlink ref="H29" r:id="rId276" location="gid=1403140184" xr:uid="{00000000-0004-0000-0000-000013010000}"/>
    <hyperlink ref="I29" r:id="rId277" xr:uid="{00000000-0004-0000-0000-000014010000}"/>
    <hyperlink ref="J29" r:id="rId278" location="gid=735521989" xr:uid="{00000000-0004-0000-0000-000015010000}"/>
    <hyperlink ref="K29" r:id="rId279" location="gid=1996311398" xr:uid="{00000000-0004-0000-0000-000016010000}"/>
    <hyperlink ref="L29" r:id="rId280" location="gid=0" xr:uid="{00000000-0004-0000-0000-000017010000}"/>
    <hyperlink ref="M29" r:id="rId281" location="gid=402400791" xr:uid="{00000000-0004-0000-0000-000018010000}"/>
    <hyperlink ref="N29" r:id="rId282" location="gid=1060184755" xr:uid="{00000000-0004-0000-0000-000019010000}"/>
    <hyperlink ref="O29" r:id="rId283" xr:uid="{00000000-0004-0000-0000-00001A010000}"/>
    <hyperlink ref="Q29" r:id="rId284" xr:uid="{00000000-0004-0000-0000-00001B010000}"/>
    <hyperlink ref="R29" r:id="rId285" xr:uid="{00000000-0004-0000-0000-00001C010000}"/>
    <hyperlink ref="S29" r:id="rId286" location="gid=1764640091" xr:uid="{00000000-0004-0000-0000-00001D010000}"/>
    <hyperlink ref="H30" r:id="rId287" location="gid=1996311398" xr:uid="{00000000-0004-0000-0000-00001E010000}"/>
    <hyperlink ref="I30" r:id="rId288" xr:uid="{00000000-0004-0000-0000-00001F010000}"/>
    <hyperlink ref="J30" r:id="rId289" location="gid=735521989" xr:uid="{00000000-0004-0000-0000-000020010000}"/>
    <hyperlink ref="K30" r:id="rId290" location="gid=1996311398" xr:uid="{00000000-0004-0000-0000-000021010000}"/>
    <hyperlink ref="L30" r:id="rId291" location="gid=0" xr:uid="{00000000-0004-0000-0000-000022010000}"/>
    <hyperlink ref="M30" r:id="rId292" location="gid=752836725" xr:uid="{00000000-0004-0000-0000-000023010000}"/>
    <hyperlink ref="N30" r:id="rId293" location="gid=1060184755" xr:uid="{00000000-0004-0000-0000-000024010000}"/>
    <hyperlink ref="O30" r:id="rId294" xr:uid="{00000000-0004-0000-0000-000025010000}"/>
    <hyperlink ref="Q30" r:id="rId295" xr:uid="{00000000-0004-0000-0000-000026010000}"/>
    <hyperlink ref="R30" r:id="rId296" location="gid=0" xr:uid="{00000000-0004-0000-0000-000027010000}"/>
    <hyperlink ref="S30" r:id="rId297" location="gid=2033252220" xr:uid="{00000000-0004-0000-0000-000028010000}"/>
    <hyperlink ref="H31" r:id="rId298" location="gid=1403140184" xr:uid="{00000000-0004-0000-0000-000029010000}"/>
    <hyperlink ref="I31" r:id="rId299" xr:uid="{00000000-0004-0000-0000-00002A010000}"/>
    <hyperlink ref="J31" r:id="rId300" location="gid=735521989" xr:uid="{00000000-0004-0000-0000-00002B010000}"/>
    <hyperlink ref="K31" r:id="rId301" location="gid=1996311398" xr:uid="{00000000-0004-0000-0000-00002C010000}"/>
    <hyperlink ref="L31" r:id="rId302" location="gid=0" xr:uid="{00000000-0004-0000-0000-00002D010000}"/>
    <hyperlink ref="M31" r:id="rId303" location="gid=402334606" xr:uid="{00000000-0004-0000-0000-00002E010000}"/>
    <hyperlink ref="O31" r:id="rId304" xr:uid="{00000000-0004-0000-0000-00002F010000}"/>
    <hyperlink ref="Q31" r:id="rId305" xr:uid="{00000000-0004-0000-0000-000030010000}"/>
    <hyperlink ref="R31" r:id="rId306" xr:uid="{00000000-0004-0000-0000-000031010000}"/>
    <hyperlink ref="S31" r:id="rId307" location="gid=1298457610" xr:uid="{00000000-0004-0000-0000-000032010000}"/>
    <hyperlink ref="H32" r:id="rId308" location="gid=2129239104" xr:uid="{00000000-0004-0000-0000-000033010000}"/>
    <hyperlink ref="I32" r:id="rId309" xr:uid="{00000000-0004-0000-0000-000034010000}"/>
    <hyperlink ref="J32" r:id="rId310" location="gid=0" xr:uid="{00000000-0004-0000-0000-000035010000}"/>
    <hyperlink ref="K32" r:id="rId311" location="gid=760106864" xr:uid="{00000000-0004-0000-0000-000036010000}"/>
    <hyperlink ref="L32" r:id="rId312" location="gid=0" xr:uid="{00000000-0004-0000-0000-000037010000}"/>
    <hyperlink ref="M32" r:id="rId313" location="gid=1051800186" xr:uid="{00000000-0004-0000-0000-000038010000}"/>
    <hyperlink ref="O32" r:id="rId314" xr:uid="{00000000-0004-0000-0000-000039010000}"/>
    <hyperlink ref="R32" r:id="rId315" location="gid=0" xr:uid="{00000000-0004-0000-0000-00003A010000}"/>
    <hyperlink ref="S32" r:id="rId316" location="gid=191371762" xr:uid="{00000000-0004-0000-0000-00003B010000}"/>
    <hyperlink ref="H33" r:id="rId317" location="gid=910461609" xr:uid="{00000000-0004-0000-0000-00003C010000}"/>
    <hyperlink ref="I33" r:id="rId318" xr:uid="{00000000-0004-0000-0000-00003D010000}"/>
    <hyperlink ref="J33" r:id="rId319" location="gid=735521989" xr:uid="{00000000-0004-0000-0000-00003E010000}"/>
    <hyperlink ref="K33" r:id="rId320" location="gid=1996311398" xr:uid="{00000000-0004-0000-0000-00003F010000}"/>
    <hyperlink ref="L33" r:id="rId321" location="gid=0" xr:uid="{00000000-0004-0000-0000-000040010000}"/>
    <hyperlink ref="M33" r:id="rId322" location="gid=846153417" xr:uid="{00000000-0004-0000-0000-000041010000}"/>
    <hyperlink ref="O33" r:id="rId323" location="gid=0" xr:uid="{00000000-0004-0000-0000-000042010000}"/>
    <hyperlink ref="R33" r:id="rId324" location="gid=1881069524" xr:uid="{00000000-0004-0000-0000-000043010000}"/>
    <hyperlink ref="S33" r:id="rId325" location="gid=708023561" xr:uid="{00000000-0004-0000-0000-000044010000}"/>
    <hyperlink ref="H34" r:id="rId326" location="gid=910461609" xr:uid="{00000000-0004-0000-0000-000045010000}"/>
    <hyperlink ref="I34" r:id="rId327" xr:uid="{00000000-0004-0000-0000-000046010000}"/>
    <hyperlink ref="J34" r:id="rId328" location="gid=735521989" xr:uid="{00000000-0004-0000-0000-000047010000}"/>
    <hyperlink ref="K34" r:id="rId329" location="gid=1996311398" xr:uid="{00000000-0004-0000-0000-000048010000}"/>
    <hyperlink ref="L34" r:id="rId330" location="gid=0" xr:uid="{00000000-0004-0000-0000-000049010000}"/>
    <hyperlink ref="M34" r:id="rId331" location="gid=1868551354" xr:uid="{00000000-0004-0000-0000-00004A010000}"/>
    <hyperlink ref="O34" r:id="rId332" location="gid=0" xr:uid="{00000000-0004-0000-0000-00004B010000}"/>
    <hyperlink ref="Q34" r:id="rId333" xr:uid="{00000000-0004-0000-0000-00004C010000}"/>
    <hyperlink ref="R34" r:id="rId334" xr:uid="{00000000-0004-0000-0000-00004D010000}"/>
    <hyperlink ref="S34" r:id="rId335" location="gid=1642591393" xr:uid="{00000000-0004-0000-0000-00004E010000}"/>
    <hyperlink ref="H35" r:id="rId336" location="gid=910461609" xr:uid="{00000000-0004-0000-0000-00004F010000}"/>
    <hyperlink ref="I35" r:id="rId337" xr:uid="{00000000-0004-0000-0000-000050010000}"/>
    <hyperlink ref="J35" r:id="rId338" location="gid=735521989" xr:uid="{00000000-0004-0000-0000-000051010000}"/>
    <hyperlink ref="K35" r:id="rId339" location="gid=1996311398" xr:uid="{00000000-0004-0000-0000-000052010000}"/>
    <hyperlink ref="L35" r:id="rId340" location="gid=0" xr:uid="{00000000-0004-0000-0000-000053010000}"/>
    <hyperlink ref="M35" r:id="rId341" location="gid=518975889" xr:uid="{00000000-0004-0000-0000-000054010000}"/>
    <hyperlink ref="N35" r:id="rId342" location="gid=1575980847" xr:uid="{00000000-0004-0000-0000-000055010000}"/>
    <hyperlink ref="O35" r:id="rId343" xr:uid="{00000000-0004-0000-0000-000056010000}"/>
    <hyperlink ref="R35" r:id="rId344" xr:uid="{00000000-0004-0000-0000-000057010000}"/>
    <hyperlink ref="S35" r:id="rId345" location="gid=760180669" xr:uid="{00000000-0004-0000-0000-000058010000}"/>
    <hyperlink ref="H36" r:id="rId346" location="gid=1403140184" xr:uid="{00000000-0004-0000-0000-000059010000}"/>
    <hyperlink ref="I36" r:id="rId347" xr:uid="{00000000-0004-0000-0000-00005A010000}"/>
    <hyperlink ref="J36" r:id="rId348" location="gid=735521989" xr:uid="{00000000-0004-0000-0000-00005B010000}"/>
    <hyperlink ref="K36" r:id="rId349" location="gid=1996311398" xr:uid="{00000000-0004-0000-0000-00005C010000}"/>
    <hyperlink ref="L36" r:id="rId350" location="gid=0" xr:uid="{00000000-0004-0000-0000-00005D010000}"/>
    <hyperlink ref="M36" r:id="rId351" location="gid=49972065" xr:uid="{00000000-0004-0000-0000-00005E010000}"/>
    <hyperlink ref="O36" r:id="rId352" xr:uid="{00000000-0004-0000-0000-00005F010000}"/>
    <hyperlink ref="R36" r:id="rId353" xr:uid="{00000000-0004-0000-0000-000060010000}"/>
    <hyperlink ref="S36" r:id="rId354" location="gid=881355408" xr:uid="{00000000-0004-0000-0000-000061010000}"/>
    <hyperlink ref="H37" r:id="rId355" location="gid=910461609" xr:uid="{00000000-0004-0000-0000-000062010000}"/>
    <hyperlink ref="I37" r:id="rId356" xr:uid="{00000000-0004-0000-0000-000063010000}"/>
    <hyperlink ref="J37" r:id="rId357" location="gid=735521989" xr:uid="{00000000-0004-0000-0000-000064010000}"/>
    <hyperlink ref="K37" r:id="rId358" location="gid=1996311398" xr:uid="{00000000-0004-0000-0000-000065010000}"/>
    <hyperlink ref="L37" r:id="rId359" location="gid=0" xr:uid="{00000000-0004-0000-0000-000066010000}"/>
    <hyperlink ref="M37" r:id="rId360" location="gid=1786971686" xr:uid="{00000000-0004-0000-0000-000067010000}"/>
    <hyperlink ref="N37" r:id="rId361" location="gid=1575980847" xr:uid="{00000000-0004-0000-0000-000068010000}"/>
    <hyperlink ref="O37" r:id="rId362" location="gid=0" xr:uid="{00000000-0004-0000-0000-000069010000}"/>
    <hyperlink ref="R37" r:id="rId363" location="gid=0" xr:uid="{00000000-0004-0000-0000-00006A010000}"/>
    <hyperlink ref="S37" r:id="rId364" location="gid=918770655" xr:uid="{00000000-0004-0000-0000-00006B010000}"/>
    <hyperlink ref="H38" r:id="rId365" location="gid=910461609" xr:uid="{00000000-0004-0000-0000-00006C010000}"/>
    <hyperlink ref="I38" r:id="rId366" xr:uid="{00000000-0004-0000-0000-00006D010000}"/>
    <hyperlink ref="J38" r:id="rId367" location="gid=735521989" xr:uid="{00000000-0004-0000-0000-00006E010000}"/>
    <hyperlink ref="K38" r:id="rId368" location="gid=1996311398" xr:uid="{00000000-0004-0000-0000-00006F010000}"/>
    <hyperlink ref="L38" r:id="rId369" location="gid=0" xr:uid="{00000000-0004-0000-0000-000070010000}"/>
    <hyperlink ref="M38" r:id="rId370" location="gid=1754834647" xr:uid="{00000000-0004-0000-0000-000071010000}"/>
    <hyperlink ref="O38" r:id="rId371" xr:uid="{00000000-0004-0000-0000-000072010000}"/>
    <hyperlink ref="R38" r:id="rId372" location="gid=0" xr:uid="{00000000-0004-0000-0000-000073010000}"/>
    <hyperlink ref="S38" r:id="rId373" location="gid=1808253094" xr:uid="{00000000-0004-0000-0000-000074010000}"/>
    <hyperlink ref="H39" r:id="rId374" location="gid=1403140184" xr:uid="{00000000-0004-0000-0000-000075010000}"/>
    <hyperlink ref="I39" r:id="rId375" xr:uid="{00000000-0004-0000-0000-000076010000}"/>
    <hyperlink ref="J39" r:id="rId376" location="gid=735521989" xr:uid="{00000000-0004-0000-0000-000077010000}"/>
    <hyperlink ref="K39" r:id="rId377" location="gid=1996311398" xr:uid="{00000000-0004-0000-0000-000078010000}"/>
    <hyperlink ref="L39" r:id="rId378" location="gid=1637726319" xr:uid="{00000000-0004-0000-0000-000079010000}"/>
    <hyperlink ref="M39" r:id="rId379" location="gid=1817216755" xr:uid="{00000000-0004-0000-0000-00007A010000}"/>
    <hyperlink ref="O39" r:id="rId380" location="gid=0" xr:uid="{00000000-0004-0000-0000-00007B010000}"/>
    <hyperlink ref="R39" r:id="rId381" location="gid=0" xr:uid="{00000000-0004-0000-0000-00007C010000}"/>
    <hyperlink ref="S39" r:id="rId382" location="gid=721899008" xr:uid="{00000000-0004-0000-0000-00007D010000}"/>
    <hyperlink ref="H40" r:id="rId383" location="gid=910461609" xr:uid="{00000000-0004-0000-0000-00007E010000}"/>
    <hyperlink ref="I40" r:id="rId384" xr:uid="{00000000-0004-0000-0000-00007F010000}"/>
    <hyperlink ref="J40" r:id="rId385" location="gid=735521989" xr:uid="{00000000-0004-0000-0000-000080010000}"/>
    <hyperlink ref="K40" r:id="rId386" location="gid=1996311398" xr:uid="{00000000-0004-0000-0000-000081010000}"/>
    <hyperlink ref="L40" r:id="rId387" location="gid=0" xr:uid="{00000000-0004-0000-0000-000082010000}"/>
    <hyperlink ref="M40" r:id="rId388" location="gid=1572519923" xr:uid="{00000000-0004-0000-0000-000083010000}"/>
    <hyperlink ref="N40" r:id="rId389" location="gid=1575980847" xr:uid="{00000000-0004-0000-0000-000084010000}"/>
    <hyperlink ref="R40" r:id="rId390" xr:uid="{00000000-0004-0000-0000-000085010000}"/>
    <hyperlink ref="S40" r:id="rId391" location="gid=1309823922" xr:uid="{00000000-0004-0000-0000-000086010000}"/>
    <hyperlink ref="H41" r:id="rId392" location="gid=1403140184" xr:uid="{00000000-0004-0000-0000-000087010000}"/>
    <hyperlink ref="I41" r:id="rId393" xr:uid="{00000000-0004-0000-0000-000088010000}"/>
    <hyperlink ref="J41" r:id="rId394" location="gid=735521989" xr:uid="{00000000-0004-0000-0000-000089010000}"/>
    <hyperlink ref="K41" r:id="rId395" location="gid=1996311398" xr:uid="{00000000-0004-0000-0000-00008A010000}"/>
    <hyperlink ref="L41" r:id="rId396" location="gid=0" xr:uid="{00000000-0004-0000-0000-00008B010000}"/>
    <hyperlink ref="M41" r:id="rId397" location="gid=986367607" xr:uid="{00000000-0004-0000-0000-00008C010000}"/>
    <hyperlink ref="O41" r:id="rId398" xr:uid="{00000000-0004-0000-0000-00008D010000}"/>
    <hyperlink ref="R41" r:id="rId399" location="gid=0" xr:uid="{00000000-0004-0000-0000-00008E010000}"/>
    <hyperlink ref="S41" r:id="rId400" location="gid=303623867" xr:uid="{00000000-0004-0000-0000-00008F010000}"/>
    <hyperlink ref="H42" r:id="rId401" location="gid=1403140184" xr:uid="{00000000-0004-0000-0000-000090010000}"/>
    <hyperlink ref="I42" r:id="rId402" xr:uid="{00000000-0004-0000-0000-000091010000}"/>
    <hyperlink ref="J42" r:id="rId403" location="gid=735521989" xr:uid="{00000000-0004-0000-0000-000092010000}"/>
    <hyperlink ref="K42" r:id="rId404" location="gid=1996311398" xr:uid="{00000000-0004-0000-0000-000093010000}"/>
    <hyperlink ref="L42" r:id="rId405" location="gid=0" xr:uid="{00000000-0004-0000-0000-000094010000}"/>
    <hyperlink ref="M42" r:id="rId406" location="gid=1420644679" xr:uid="{00000000-0004-0000-0000-000095010000}"/>
    <hyperlink ref="O42" r:id="rId407" xr:uid="{00000000-0004-0000-0000-000096010000}"/>
    <hyperlink ref="R42" r:id="rId408" xr:uid="{00000000-0004-0000-0000-000097010000}"/>
    <hyperlink ref="S42" r:id="rId409" location="gid=1094625504" xr:uid="{00000000-0004-0000-0000-000098010000}"/>
    <hyperlink ref="H43" r:id="rId410" location="gid=1403140184" xr:uid="{00000000-0004-0000-0000-000099010000}"/>
    <hyperlink ref="I43" r:id="rId411" xr:uid="{00000000-0004-0000-0000-00009A010000}"/>
    <hyperlink ref="J43" r:id="rId412" location="gid=735521989" xr:uid="{00000000-0004-0000-0000-00009B010000}"/>
    <hyperlink ref="K43" r:id="rId413" location="gid=1996311398" xr:uid="{00000000-0004-0000-0000-00009C010000}"/>
    <hyperlink ref="L43" r:id="rId414" location="gid=0" xr:uid="{00000000-0004-0000-0000-00009D010000}"/>
    <hyperlink ref="M43" r:id="rId415" location="gid=463850919" xr:uid="{00000000-0004-0000-0000-00009E010000}"/>
    <hyperlink ref="O43" r:id="rId416" location="gid=0" xr:uid="{00000000-0004-0000-0000-00009F010000}"/>
    <hyperlink ref="R43" r:id="rId417" xr:uid="{00000000-0004-0000-0000-0000A0010000}"/>
    <hyperlink ref="S43" r:id="rId418" location="gid=746051544" xr:uid="{00000000-0004-0000-0000-0000A1010000}"/>
    <hyperlink ref="H44" r:id="rId419" location="gid=2129239104" xr:uid="{00000000-0004-0000-0000-0000A2010000}"/>
    <hyperlink ref="I44" r:id="rId420" xr:uid="{00000000-0004-0000-0000-0000A3010000}"/>
    <hyperlink ref="J44" r:id="rId421" xr:uid="{00000000-0004-0000-0000-0000A4010000}"/>
    <hyperlink ref="K44" r:id="rId422" location="gid=1996311398" xr:uid="{00000000-0004-0000-0000-0000A5010000}"/>
    <hyperlink ref="L44" r:id="rId423" location="gid=1302056772" xr:uid="{00000000-0004-0000-0000-0000A6010000}"/>
    <hyperlink ref="M44" r:id="rId424" location="gid=1410580347" xr:uid="{00000000-0004-0000-0000-0000A7010000}"/>
    <hyperlink ref="O44" r:id="rId425" xr:uid="{00000000-0004-0000-0000-0000A8010000}"/>
    <hyperlink ref="R44" r:id="rId426" xr:uid="{00000000-0004-0000-0000-0000A9010000}"/>
    <hyperlink ref="S44" r:id="rId427" location="gid=1394389046" xr:uid="{00000000-0004-0000-0000-0000AA010000}"/>
    <hyperlink ref="H45" r:id="rId428" location="gid=1403140184" xr:uid="{00000000-0004-0000-0000-0000AB010000}"/>
    <hyperlink ref="I45" r:id="rId429" xr:uid="{00000000-0004-0000-0000-0000AC010000}"/>
    <hyperlink ref="J45" r:id="rId430" location="gid=735521989" xr:uid="{00000000-0004-0000-0000-0000AD010000}"/>
    <hyperlink ref="K45" r:id="rId431" location="gid=1996311398" xr:uid="{00000000-0004-0000-0000-0000AE010000}"/>
    <hyperlink ref="L45" r:id="rId432" location="gid=1881069524" xr:uid="{00000000-0004-0000-0000-0000AF010000}"/>
    <hyperlink ref="M45" r:id="rId433" location="gid=508914632" xr:uid="{00000000-0004-0000-0000-0000B0010000}"/>
    <hyperlink ref="O45" r:id="rId434" location="gid=0" xr:uid="{00000000-0004-0000-0000-0000B1010000}"/>
    <hyperlink ref="R45" r:id="rId435" xr:uid="{00000000-0004-0000-0000-0000B2010000}"/>
    <hyperlink ref="S45" r:id="rId436" location="gid=14353133" xr:uid="{00000000-0004-0000-0000-0000B3010000}"/>
    <hyperlink ref="H46" r:id="rId437" location="gid=1403140184" xr:uid="{00000000-0004-0000-0000-0000B4010000}"/>
    <hyperlink ref="I46" r:id="rId438" xr:uid="{00000000-0004-0000-0000-0000B5010000}"/>
    <hyperlink ref="J46" r:id="rId439" location="gid=735521989" xr:uid="{00000000-0004-0000-0000-0000B6010000}"/>
    <hyperlink ref="K46" r:id="rId440" location="gid=1996311398" xr:uid="{00000000-0004-0000-0000-0000B7010000}"/>
    <hyperlink ref="L46" r:id="rId441" location="gid=1637726319" xr:uid="{00000000-0004-0000-0000-0000B8010000}"/>
    <hyperlink ref="M46" r:id="rId442" location="gid=1272557558" xr:uid="{00000000-0004-0000-0000-0000B9010000}"/>
    <hyperlink ref="N46" r:id="rId443" location="gid=1060184755" xr:uid="{00000000-0004-0000-0000-0000BA010000}"/>
    <hyperlink ref="O46" r:id="rId444" xr:uid="{00000000-0004-0000-0000-0000BB010000}"/>
    <hyperlink ref="R46" r:id="rId445" xr:uid="{00000000-0004-0000-0000-0000BC010000}"/>
    <hyperlink ref="S46" r:id="rId446" location="gid=978353785" xr:uid="{00000000-0004-0000-0000-0000BD010000}"/>
    <hyperlink ref="H47" r:id="rId447" location="gid=2129239104" xr:uid="{00000000-0004-0000-0000-0000BE010000}"/>
    <hyperlink ref="J47" r:id="rId448" location="gid=735521989" xr:uid="{00000000-0004-0000-0000-0000BF010000}"/>
    <hyperlink ref="M47" r:id="rId449" location="gid=1109084089" xr:uid="{00000000-0004-0000-0000-0000C0010000}"/>
    <hyperlink ref="R47" r:id="rId450" xr:uid="{00000000-0004-0000-0000-0000C1010000}"/>
    <hyperlink ref="S47" r:id="rId451" location="gid=2110926781" xr:uid="{00000000-0004-0000-0000-0000C2010000}"/>
    <hyperlink ref="H48" r:id="rId452" location="gid=1996311398" xr:uid="{00000000-0004-0000-0000-0000C3010000}"/>
    <hyperlink ref="I48" r:id="rId453" xr:uid="{00000000-0004-0000-0000-0000C4010000}"/>
    <hyperlink ref="J48" r:id="rId454" location="gid=735521989" xr:uid="{00000000-0004-0000-0000-0000C5010000}"/>
    <hyperlink ref="K48" r:id="rId455" location="gid=1996311398" xr:uid="{00000000-0004-0000-0000-0000C6010000}"/>
    <hyperlink ref="L48" r:id="rId456" location="gid=1881069524" xr:uid="{00000000-0004-0000-0000-0000C7010000}"/>
    <hyperlink ref="M48" r:id="rId457" location="gid=1072088667" xr:uid="{00000000-0004-0000-0000-0000C8010000}"/>
    <hyperlink ref="N48" r:id="rId458" location="gid=1060184755" xr:uid="{00000000-0004-0000-0000-0000C9010000}"/>
    <hyperlink ref="O48" r:id="rId459" location="gid=0" xr:uid="{00000000-0004-0000-0000-0000CA010000}"/>
    <hyperlink ref="R48" r:id="rId460" xr:uid="{00000000-0004-0000-0000-0000CB010000}"/>
    <hyperlink ref="S48" r:id="rId461" location="gid=2044209744" xr:uid="{00000000-0004-0000-0000-0000CC010000}"/>
    <hyperlink ref="H49" r:id="rId462" location="gid=1403140184" xr:uid="{00000000-0004-0000-0000-0000CD010000}"/>
    <hyperlink ref="I49" r:id="rId463" xr:uid="{00000000-0004-0000-0000-0000CE010000}"/>
    <hyperlink ref="J49" r:id="rId464" location="gid=735521989" xr:uid="{00000000-0004-0000-0000-0000CF010000}"/>
    <hyperlink ref="K49" r:id="rId465" location="gid=1996311398" xr:uid="{00000000-0004-0000-0000-0000D0010000}"/>
    <hyperlink ref="L49" r:id="rId466" location="gid=0" xr:uid="{00000000-0004-0000-0000-0000D1010000}"/>
    <hyperlink ref="M49" r:id="rId467" location="gid=412483448" xr:uid="{00000000-0004-0000-0000-0000D2010000}"/>
    <hyperlink ref="N49" r:id="rId468" location="gid=1060184755" xr:uid="{00000000-0004-0000-0000-0000D3010000}"/>
    <hyperlink ref="O49" r:id="rId469" location="gid=0" xr:uid="{00000000-0004-0000-0000-0000D4010000}"/>
    <hyperlink ref="R49" r:id="rId470" xr:uid="{00000000-0004-0000-0000-0000D5010000}"/>
    <hyperlink ref="S49" r:id="rId471" location="gid=783748713" xr:uid="{00000000-0004-0000-0000-0000D6010000}"/>
    <hyperlink ref="H50" r:id="rId472" location="gid=1403140184" xr:uid="{00000000-0004-0000-0000-0000D7010000}"/>
    <hyperlink ref="I50" r:id="rId473" xr:uid="{00000000-0004-0000-0000-0000D8010000}"/>
    <hyperlink ref="J50" r:id="rId474" location="gid=735521989" xr:uid="{00000000-0004-0000-0000-0000D9010000}"/>
    <hyperlink ref="K50" r:id="rId475" location="gid=1996311398" xr:uid="{00000000-0004-0000-0000-0000DA010000}"/>
    <hyperlink ref="L50" r:id="rId476" location="gid=0" xr:uid="{00000000-0004-0000-0000-0000DB010000}"/>
    <hyperlink ref="M50" r:id="rId477" location="gid=1103198145" xr:uid="{00000000-0004-0000-0000-0000DC010000}"/>
    <hyperlink ref="N50" r:id="rId478" location="gid=1060184755" xr:uid="{00000000-0004-0000-0000-0000DD010000}"/>
    <hyperlink ref="O50" r:id="rId479" xr:uid="{00000000-0004-0000-0000-0000DE010000}"/>
    <hyperlink ref="R50" r:id="rId480" xr:uid="{00000000-0004-0000-0000-0000DF010000}"/>
    <hyperlink ref="S50" r:id="rId481" location="gid=1379008939" xr:uid="{00000000-0004-0000-0000-0000E0010000}"/>
    <hyperlink ref="H51" r:id="rId482" location="gid=910461609" xr:uid="{00000000-0004-0000-0000-0000E1010000}"/>
    <hyperlink ref="I51" r:id="rId483" xr:uid="{00000000-0004-0000-0000-0000E2010000}"/>
    <hyperlink ref="J51" r:id="rId484" location="gid=735521989" xr:uid="{00000000-0004-0000-0000-0000E3010000}"/>
    <hyperlink ref="K51" r:id="rId485" location="gid=1996311398" xr:uid="{00000000-0004-0000-0000-0000E4010000}"/>
    <hyperlink ref="L51" r:id="rId486" location="gid=1881069524" xr:uid="{00000000-0004-0000-0000-0000E5010000}"/>
    <hyperlink ref="M51" r:id="rId487" location="gid=1638589733" xr:uid="{00000000-0004-0000-0000-0000E6010000}"/>
    <hyperlink ref="N51" r:id="rId488" location="gid=1060184755" xr:uid="{00000000-0004-0000-0000-0000E7010000}"/>
    <hyperlink ref="O51" r:id="rId489" xr:uid="{00000000-0004-0000-0000-0000E8010000}"/>
    <hyperlink ref="Q51" r:id="rId490" xr:uid="{00000000-0004-0000-0000-0000E9010000}"/>
    <hyperlink ref="R51" r:id="rId491" xr:uid="{00000000-0004-0000-0000-0000EA010000}"/>
    <hyperlink ref="S51" r:id="rId492" location="gid=544474346" xr:uid="{00000000-0004-0000-0000-0000EB010000}"/>
    <hyperlink ref="H52" r:id="rId493" location="gid=910461609" xr:uid="{00000000-0004-0000-0000-0000EC010000}"/>
    <hyperlink ref="I52" r:id="rId494" xr:uid="{00000000-0004-0000-0000-0000ED010000}"/>
    <hyperlink ref="J52" r:id="rId495" location="gid=735521989" xr:uid="{00000000-0004-0000-0000-0000EE010000}"/>
    <hyperlink ref="K52" r:id="rId496" location="gid=1996311398" xr:uid="{00000000-0004-0000-0000-0000EF010000}"/>
    <hyperlink ref="L52" r:id="rId497" location="gid=1881069524" xr:uid="{00000000-0004-0000-0000-0000F0010000}"/>
    <hyperlink ref="M52" r:id="rId498" location="gid=1483453116" xr:uid="{00000000-0004-0000-0000-0000F1010000}"/>
    <hyperlink ref="O52" r:id="rId499" xr:uid="{00000000-0004-0000-0000-0000F2010000}"/>
    <hyperlink ref="R52" r:id="rId500" xr:uid="{00000000-0004-0000-0000-0000F3010000}"/>
    <hyperlink ref="S52" r:id="rId501" location="gid=309384835" xr:uid="{00000000-0004-0000-0000-0000F4010000}"/>
    <hyperlink ref="H53" r:id="rId502" location="gid=910461609" xr:uid="{00000000-0004-0000-0000-0000F5010000}"/>
    <hyperlink ref="I53" r:id="rId503" xr:uid="{00000000-0004-0000-0000-0000F6010000}"/>
    <hyperlink ref="J53" r:id="rId504" location="gid=735521989" xr:uid="{00000000-0004-0000-0000-0000F7010000}"/>
    <hyperlink ref="K53" r:id="rId505" location="gid=1996311398" xr:uid="{00000000-0004-0000-0000-0000F8010000}"/>
    <hyperlink ref="L53" r:id="rId506" location="gid=557316282" xr:uid="{00000000-0004-0000-0000-0000F9010000}"/>
    <hyperlink ref="M53" r:id="rId507" location="gid=1309536502" xr:uid="{00000000-0004-0000-0000-0000FA010000}"/>
    <hyperlink ref="N53" r:id="rId508" location="gid=1060184755" xr:uid="{00000000-0004-0000-0000-0000FB010000}"/>
    <hyperlink ref="O53" r:id="rId509" xr:uid="{00000000-0004-0000-0000-0000FC010000}"/>
    <hyperlink ref="R53" r:id="rId510" xr:uid="{00000000-0004-0000-0000-0000FD010000}"/>
    <hyperlink ref="S53" r:id="rId511" location="gid=423157294" xr:uid="{00000000-0004-0000-0000-0000FE010000}"/>
    <hyperlink ref="H54" r:id="rId512" location="gid=910461609" xr:uid="{00000000-0004-0000-0000-0000FF010000}"/>
    <hyperlink ref="I54" r:id="rId513" xr:uid="{00000000-0004-0000-0000-000000020000}"/>
    <hyperlink ref="J54" r:id="rId514" location="gid=735521989" xr:uid="{00000000-0004-0000-0000-000001020000}"/>
    <hyperlink ref="K54" r:id="rId515" location="gid=1996311398" xr:uid="{00000000-0004-0000-0000-000002020000}"/>
    <hyperlink ref="L54" r:id="rId516" location="gid=1059903445" xr:uid="{00000000-0004-0000-0000-000003020000}"/>
    <hyperlink ref="M54" r:id="rId517" location="gid=357371330" xr:uid="{00000000-0004-0000-0000-000004020000}"/>
    <hyperlink ref="N54" r:id="rId518" location="gid=1060184755" xr:uid="{00000000-0004-0000-0000-000005020000}"/>
    <hyperlink ref="O54" r:id="rId519" location="gid=0" xr:uid="{00000000-0004-0000-0000-000006020000}"/>
    <hyperlink ref="R54" r:id="rId520" location="gid=1059903445" xr:uid="{00000000-0004-0000-0000-000007020000}"/>
    <hyperlink ref="S54" r:id="rId521" location="gid=309211953" xr:uid="{00000000-0004-0000-0000-000008020000}"/>
    <hyperlink ref="H55" r:id="rId522" location="gid=910461609" xr:uid="{00000000-0004-0000-0000-000009020000}"/>
    <hyperlink ref="I55" r:id="rId523" xr:uid="{00000000-0004-0000-0000-00000A020000}"/>
    <hyperlink ref="J55" r:id="rId524" location="gid=735521989" xr:uid="{00000000-0004-0000-0000-00000B020000}"/>
    <hyperlink ref="K55" r:id="rId525" location="gid=1996311398" xr:uid="{00000000-0004-0000-0000-00000C020000}"/>
    <hyperlink ref="L55" r:id="rId526" location="gid=0" xr:uid="{00000000-0004-0000-0000-00000D020000}"/>
    <hyperlink ref="M55" r:id="rId527" location="gid=996570514" xr:uid="{00000000-0004-0000-0000-00000E020000}"/>
    <hyperlink ref="O55" r:id="rId528" xr:uid="{00000000-0004-0000-0000-00000F020000}"/>
    <hyperlink ref="R55" r:id="rId529" xr:uid="{00000000-0004-0000-0000-000010020000}"/>
    <hyperlink ref="S55" r:id="rId530" location="gid=544922819" xr:uid="{00000000-0004-0000-0000-000011020000}"/>
    <hyperlink ref="H56" r:id="rId531" location="gid=910461609" xr:uid="{00000000-0004-0000-0000-000012020000}"/>
    <hyperlink ref="J56" r:id="rId532" location="gid=735521989" xr:uid="{00000000-0004-0000-0000-000013020000}"/>
    <hyperlink ref="L56" r:id="rId533" location="gid=1637726319" xr:uid="{00000000-0004-0000-0000-000014020000}"/>
    <hyperlink ref="M56" r:id="rId534" location="gid=1307918851" xr:uid="{00000000-0004-0000-0000-000015020000}"/>
    <hyperlink ref="Q56" r:id="rId535" xr:uid="{00000000-0004-0000-0000-000016020000}"/>
    <hyperlink ref="R56" r:id="rId536" location="gid=0" xr:uid="{00000000-0004-0000-0000-000017020000}"/>
    <hyperlink ref="S56" r:id="rId537" location="gid=1087518776" xr:uid="{00000000-0004-0000-0000-000018020000}"/>
    <hyperlink ref="H57" r:id="rId538" location="gid=2129239104" xr:uid="{00000000-0004-0000-0000-000019020000}"/>
    <hyperlink ref="I57" r:id="rId539" xr:uid="{00000000-0004-0000-0000-00001A020000}"/>
    <hyperlink ref="J57" r:id="rId540" location="gid=735521989" xr:uid="{00000000-0004-0000-0000-00001B020000}"/>
    <hyperlink ref="K57" r:id="rId541" xr:uid="{00000000-0004-0000-0000-00001C020000}"/>
    <hyperlink ref="L57" r:id="rId542" xr:uid="{00000000-0004-0000-0000-00001D020000}"/>
    <hyperlink ref="M57" r:id="rId543" location="gid=911263440" xr:uid="{00000000-0004-0000-0000-00001E020000}"/>
    <hyperlink ref="N57" r:id="rId544" location="gid=1060184755" xr:uid="{00000000-0004-0000-0000-00001F020000}"/>
    <hyperlink ref="O57" r:id="rId545" xr:uid="{00000000-0004-0000-0000-000020020000}"/>
    <hyperlink ref="R57" r:id="rId546" xr:uid="{00000000-0004-0000-0000-000021020000}"/>
    <hyperlink ref="S57" r:id="rId547" location="gid=68662667" xr:uid="{00000000-0004-0000-0000-000022020000}"/>
    <hyperlink ref="H58" r:id="rId548" location="gid=1403140184" xr:uid="{00000000-0004-0000-0000-000023020000}"/>
    <hyperlink ref="I58" r:id="rId549" xr:uid="{00000000-0004-0000-0000-000024020000}"/>
    <hyperlink ref="J58" r:id="rId550" location="gid=735521989" xr:uid="{00000000-0004-0000-0000-000025020000}"/>
    <hyperlink ref="K58" r:id="rId551" location="gid=1996311398" xr:uid="{00000000-0004-0000-0000-000026020000}"/>
    <hyperlink ref="L58" r:id="rId552" location="gid=1881069524" xr:uid="{00000000-0004-0000-0000-000027020000}"/>
    <hyperlink ref="M58" r:id="rId553" location="gid=1150090237" xr:uid="{00000000-0004-0000-0000-000028020000}"/>
    <hyperlink ref="N58" r:id="rId554" location="gid=1575980847" xr:uid="{00000000-0004-0000-0000-000029020000}"/>
    <hyperlink ref="O58" r:id="rId555" location="gid=0" xr:uid="{00000000-0004-0000-0000-00002A020000}"/>
    <hyperlink ref="R58" r:id="rId556" xr:uid="{00000000-0004-0000-0000-00002B020000}"/>
    <hyperlink ref="S58" r:id="rId557" location="gid=1402034939" xr:uid="{00000000-0004-0000-0000-00002C020000}"/>
    <hyperlink ref="H59" r:id="rId558" location="gid=1403140184" xr:uid="{00000000-0004-0000-0000-00002D020000}"/>
    <hyperlink ref="I59" r:id="rId559" xr:uid="{00000000-0004-0000-0000-00002E020000}"/>
    <hyperlink ref="J59" r:id="rId560" location="gid=735521989" xr:uid="{00000000-0004-0000-0000-00002F020000}"/>
    <hyperlink ref="L59" r:id="rId561" location="gid=1637726319" xr:uid="{00000000-0004-0000-0000-000030020000}"/>
    <hyperlink ref="M59" r:id="rId562" location="gid=1533513766" xr:uid="{00000000-0004-0000-0000-000031020000}"/>
    <hyperlink ref="O59" r:id="rId563" location="gid=0" xr:uid="{00000000-0004-0000-0000-000032020000}"/>
    <hyperlink ref="R59" r:id="rId564" xr:uid="{00000000-0004-0000-0000-000033020000}"/>
    <hyperlink ref="S59" r:id="rId565" location="gid=1156705191" xr:uid="{00000000-0004-0000-0000-000034020000}"/>
    <hyperlink ref="H60" r:id="rId566" location="gid=1403140184" xr:uid="{00000000-0004-0000-0000-000035020000}"/>
    <hyperlink ref="I60" r:id="rId567" xr:uid="{00000000-0004-0000-0000-000036020000}"/>
    <hyperlink ref="J60" r:id="rId568" location="gid=735521989" xr:uid="{00000000-0004-0000-0000-000037020000}"/>
    <hyperlink ref="K60" r:id="rId569" location="gid=1996311398" xr:uid="{00000000-0004-0000-0000-000038020000}"/>
    <hyperlink ref="L60" r:id="rId570" location="gid=1881069524" xr:uid="{00000000-0004-0000-0000-000039020000}"/>
    <hyperlink ref="M60" r:id="rId571" location="gid=874802752" xr:uid="{00000000-0004-0000-0000-00003A020000}"/>
    <hyperlink ref="N60" r:id="rId572" location="gid=1060184755" xr:uid="{00000000-0004-0000-0000-00003B020000}"/>
    <hyperlink ref="O60" r:id="rId573" location="gid=0" xr:uid="{00000000-0004-0000-0000-00003C020000}"/>
    <hyperlink ref="R60" r:id="rId574" xr:uid="{00000000-0004-0000-0000-00003D020000}"/>
    <hyperlink ref="S60" r:id="rId575" location="gid=717082224" xr:uid="{00000000-0004-0000-0000-00003E020000}"/>
    <hyperlink ref="H61" r:id="rId576" location="gid=1403140184" xr:uid="{00000000-0004-0000-0000-00003F020000}"/>
    <hyperlink ref="I61" r:id="rId577" xr:uid="{00000000-0004-0000-0000-000040020000}"/>
    <hyperlink ref="J61" r:id="rId578" location="gid=735521989" xr:uid="{00000000-0004-0000-0000-000041020000}"/>
    <hyperlink ref="K61" r:id="rId579" location="gid=1996311398" xr:uid="{00000000-0004-0000-0000-000042020000}"/>
    <hyperlink ref="L61" r:id="rId580" location="gid=0" xr:uid="{00000000-0004-0000-0000-000043020000}"/>
    <hyperlink ref="M61" r:id="rId581" location="gid=1679085214" xr:uid="{00000000-0004-0000-0000-000044020000}"/>
    <hyperlink ref="N61" r:id="rId582" location="gid=1060184755" xr:uid="{00000000-0004-0000-0000-000045020000}"/>
    <hyperlink ref="O61" r:id="rId583" xr:uid="{00000000-0004-0000-0000-000046020000}"/>
    <hyperlink ref="R61" r:id="rId584" xr:uid="{00000000-0004-0000-0000-000047020000}"/>
    <hyperlink ref="S61" r:id="rId585" location="gid=1195806635" xr:uid="{00000000-0004-0000-0000-000048020000}"/>
    <hyperlink ref="H62" r:id="rId586" location="gid=1403140184" xr:uid="{00000000-0004-0000-0000-000049020000}"/>
    <hyperlink ref="I62" r:id="rId587" xr:uid="{00000000-0004-0000-0000-00004A020000}"/>
    <hyperlink ref="J62" r:id="rId588" location="gid=735521989" xr:uid="{00000000-0004-0000-0000-00004B020000}"/>
    <hyperlink ref="K62" r:id="rId589" location="gid=1996311398" xr:uid="{00000000-0004-0000-0000-00004C020000}"/>
    <hyperlink ref="L62" r:id="rId590" location="gid=1637726319" xr:uid="{00000000-0004-0000-0000-00004D020000}"/>
    <hyperlink ref="M62" r:id="rId591" location="gid=4310609" xr:uid="{00000000-0004-0000-0000-00004E020000}"/>
    <hyperlink ref="N62" r:id="rId592" location="gid=1060184755" xr:uid="{00000000-0004-0000-0000-00004F020000}"/>
    <hyperlink ref="O62" r:id="rId593" location="gid=0" xr:uid="{00000000-0004-0000-0000-000050020000}"/>
    <hyperlink ref="R62" r:id="rId594" xr:uid="{00000000-0004-0000-0000-000051020000}"/>
    <hyperlink ref="S62" r:id="rId595" location="gid=92230072" xr:uid="{00000000-0004-0000-0000-000052020000}"/>
    <hyperlink ref="H63" r:id="rId596" location="gid=1403140184" xr:uid="{00000000-0004-0000-0000-000053020000}"/>
    <hyperlink ref="I63" r:id="rId597" xr:uid="{00000000-0004-0000-0000-000054020000}"/>
    <hyperlink ref="J63" r:id="rId598" location="gid=735521989" xr:uid="{00000000-0004-0000-0000-000055020000}"/>
    <hyperlink ref="K63" r:id="rId599" location="gid=1996311398" xr:uid="{00000000-0004-0000-0000-000056020000}"/>
    <hyperlink ref="L63" r:id="rId600" location="gid=0" xr:uid="{00000000-0004-0000-0000-000057020000}"/>
    <hyperlink ref="M63" r:id="rId601" location="gid=28913945" xr:uid="{00000000-0004-0000-0000-000058020000}"/>
    <hyperlink ref="N63" r:id="rId602" location="gid=1060184755" xr:uid="{00000000-0004-0000-0000-000059020000}"/>
    <hyperlink ref="O63" r:id="rId603" xr:uid="{00000000-0004-0000-0000-00005A020000}"/>
    <hyperlink ref="R63" r:id="rId604" xr:uid="{00000000-0004-0000-0000-00005B020000}"/>
    <hyperlink ref="S63" r:id="rId605" location="gid=2073893487" xr:uid="{00000000-0004-0000-0000-00005C020000}"/>
    <hyperlink ref="H64" r:id="rId606" location="gid=1403140184" xr:uid="{00000000-0004-0000-0000-00005D020000}"/>
    <hyperlink ref="I64" r:id="rId607" xr:uid="{00000000-0004-0000-0000-00005E020000}"/>
    <hyperlink ref="J64" r:id="rId608" location="gid=735521989" xr:uid="{00000000-0004-0000-0000-00005F020000}"/>
    <hyperlink ref="K64" r:id="rId609" location="gid=1996311398" xr:uid="{00000000-0004-0000-0000-000060020000}"/>
    <hyperlink ref="L64" r:id="rId610" location="gid=1881069524" xr:uid="{00000000-0004-0000-0000-000061020000}"/>
    <hyperlink ref="M64" r:id="rId611" location="gid=2136703469" xr:uid="{00000000-0004-0000-0000-000062020000}"/>
    <hyperlink ref="O64" r:id="rId612" xr:uid="{00000000-0004-0000-0000-000063020000}"/>
    <hyperlink ref="R64" r:id="rId613" xr:uid="{00000000-0004-0000-0000-000064020000}"/>
    <hyperlink ref="S64" r:id="rId614" location="gid=1346526032" xr:uid="{00000000-0004-0000-0000-000065020000}"/>
    <hyperlink ref="H65" r:id="rId615" location="gid=1403140184" xr:uid="{00000000-0004-0000-0000-000066020000}"/>
    <hyperlink ref="I65" r:id="rId616" xr:uid="{00000000-0004-0000-0000-000067020000}"/>
    <hyperlink ref="J65" r:id="rId617" location="gid=735521989" xr:uid="{00000000-0004-0000-0000-000068020000}"/>
    <hyperlink ref="K65" r:id="rId618" location="gid=1996311398" xr:uid="{00000000-0004-0000-0000-000069020000}"/>
    <hyperlink ref="L65" r:id="rId619" location="gid=1637726319" xr:uid="{00000000-0004-0000-0000-00006A020000}"/>
    <hyperlink ref="M65" r:id="rId620" location="gid=789934868" xr:uid="{00000000-0004-0000-0000-00006B020000}"/>
    <hyperlink ref="O65" r:id="rId621" xr:uid="{00000000-0004-0000-0000-00006C020000}"/>
    <hyperlink ref="R65" r:id="rId622" xr:uid="{00000000-0004-0000-0000-00006D020000}"/>
    <hyperlink ref="S65" r:id="rId623" location="gid=1840455755" xr:uid="{00000000-0004-0000-0000-00006E020000}"/>
    <hyperlink ref="H66" r:id="rId624" location="gid=1403140184" xr:uid="{00000000-0004-0000-0000-00006F020000}"/>
    <hyperlink ref="I66" r:id="rId625" xr:uid="{00000000-0004-0000-0000-000070020000}"/>
    <hyperlink ref="J66" r:id="rId626" location="gid=735521989" xr:uid="{00000000-0004-0000-0000-000071020000}"/>
    <hyperlink ref="K66" r:id="rId627" location="gid=1996311398" xr:uid="{00000000-0004-0000-0000-000072020000}"/>
    <hyperlink ref="L66" r:id="rId628" location="gid=1881069524" xr:uid="{00000000-0004-0000-0000-000073020000}"/>
    <hyperlink ref="M66" r:id="rId629" location="gid=1216641785" xr:uid="{00000000-0004-0000-0000-000074020000}"/>
    <hyperlink ref="O66" r:id="rId630" xr:uid="{00000000-0004-0000-0000-000075020000}"/>
    <hyperlink ref="R66" r:id="rId631" xr:uid="{00000000-0004-0000-0000-000076020000}"/>
    <hyperlink ref="S66" r:id="rId632" location="gid=63655210" xr:uid="{00000000-0004-0000-0000-000077020000}"/>
    <hyperlink ref="H67" r:id="rId633" location="gid=1403140184" xr:uid="{00000000-0004-0000-0000-000078020000}"/>
    <hyperlink ref="I67" r:id="rId634" xr:uid="{00000000-0004-0000-0000-000079020000}"/>
    <hyperlink ref="J67" r:id="rId635" location="gid=735521989" xr:uid="{00000000-0004-0000-0000-00007A020000}"/>
    <hyperlink ref="K67" r:id="rId636" location="gid=1996311398" xr:uid="{00000000-0004-0000-0000-00007B020000}"/>
    <hyperlink ref="L67" r:id="rId637" location="gid=1637726319" xr:uid="{00000000-0004-0000-0000-00007C020000}"/>
    <hyperlink ref="M67" r:id="rId638" location="gid=454064780" xr:uid="{00000000-0004-0000-0000-00007D020000}"/>
    <hyperlink ref="N67" r:id="rId639" xr:uid="{00000000-0004-0000-0000-00007E020000}"/>
    <hyperlink ref="O67" r:id="rId640" location="gid=0" xr:uid="{00000000-0004-0000-0000-00007F020000}"/>
    <hyperlink ref="R67" r:id="rId641" xr:uid="{00000000-0004-0000-0000-000080020000}"/>
    <hyperlink ref="S67" r:id="rId642" location="gid=1577562460" xr:uid="{00000000-0004-0000-0000-000081020000}"/>
    <hyperlink ref="H68" r:id="rId643" location="gid=1403140184" xr:uid="{00000000-0004-0000-0000-000082020000}"/>
    <hyperlink ref="I68" r:id="rId644" xr:uid="{00000000-0004-0000-0000-000083020000}"/>
    <hyperlink ref="J68" r:id="rId645" location="gid=735521989" xr:uid="{00000000-0004-0000-0000-000084020000}"/>
    <hyperlink ref="K68" r:id="rId646" location="gid=1996311398" xr:uid="{00000000-0004-0000-0000-000085020000}"/>
    <hyperlink ref="L68" r:id="rId647" location="gid=1637726319" xr:uid="{00000000-0004-0000-0000-000086020000}"/>
    <hyperlink ref="M68" r:id="rId648" location="gid=1050836104" xr:uid="{00000000-0004-0000-0000-000087020000}"/>
    <hyperlink ref="N68" r:id="rId649" location="gid=1060184755" xr:uid="{00000000-0004-0000-0000-000088020000}"/>
    <hyperlink ref="O68" r:id="rId650" xr:uid="{00000000-0004-0000-0000-000089020000}"/>
    <hyperlink ref="R68" r:id="rId651" xr:uid="{00000000-0004-0000-0000-00008A020000}"/>
    <hyperlink ref="S68" r:id="rId652" location="gid=203870420" xr:uid="{00000000-0004-0000-0000-00008B020000}"/>
    <hyperlink ref="H69" r:id="rId653" location="gid=1403140184" xr:uid="{00000000-0004-0000-0000-00008C020000}"/>
    <hyperlink ref="I69" r:id="rId654" xr:uid="{00000000-0004-0000-0000-00008D020000}"/>
    <hyperlink ref="J69" r:id="rId655" location="gid=735521989" xr:uid="{00000000-0004-0000-0000-00008E020000}"/>
    <hyperlink ref="K69" r:id="rId656" location="gid=1996311398" xr:uid="{00000000-0004-0000-0000-00008F020000}"/>
    <hyperlink ref="L69" r:id="rId657" location="gid=1637726319" xr:uid="{00000000-0004-0000-0000-000090020000}"/>
    <hyperlink ref="M69" r:id="rId658" location="gid=1489776521" xr:uid="{00000000-0004-0000-0000-000091020000}"/>
    <hyperlink ref="N69" r:id="rId659" location="gid=1060184755" xr:uid="{00000000-0004-0000-0000-000092020000}"/>
    <hyperlink ref="O69" r:id="rId660" xr:uid="{00000000-0004-0000-0000-000093020000}"/>
    <hyperlink ref="R69" r:id="rId661" xr:uid="{00000000-0004-0000-0000-000094020000}"/>
    <hyperlink ref="S69" r:id="rId662" location="gid=1597355125" xr:uid="{00000000-0004-0000-0000-000095020000}"/>
    <hyperlink ref="H70" r:id="rId663" location="gid=1403140184" xr:uid="{00000000-0004-0000-0000-000096020000}"/>
    <hyperlink ref="I70" r:id="rId664" xr:uid="{00000000-0004-0000-0000-000097020000}"/>
    <hyperlink ref="J70" r:id="rId665" location="gid=735521989" xr:uid="{00000000-0004-0000-0000-000098020000}"/>
    <hyperlink ref="K70" r:id="rId666" location="gid=1996311398" xr:uid="{00000000-0004-0000-0000-000099020000}"/>
    <hyperlink ref="L70" r:id="rId667" xr:uid="{00000000-0004-0000-0000-00009A020000}"/>
    <hyperlink ref="M70" r:id="rId668" location="gid=731300688" xr:uid="{00000000-0004-0000-0000-00009B020000}"/>
    <hyperlink ref="O70" r:id="rId669" xr:uid="{00000000-0004-0000-0000-00009C020000}"/>
    <hyperlink ref="R70" r:id="rId670" xr:uid="{00000000-0004-0000-0000-00009D020000}"/>
    <hyperlink ref="S70" r:id="rId671" location="gid=208945252" xr:uid="{00000000-0004-0000-0000-00009E020000}"/>
    <hyperlink ref="H71" r:id="rId672" location="gid=1403140184" xr:uid="{00000000-0004-0000-0000-00009F020000}"/>
    <hyperlink ref="I71" r:id="rId673" xr:uid="{00000000-0004-0000-0000-0000A0020000}"/>
    <hyperlink ref="J71" r:id="rId674" location="gid=735521989" xr:uid="{00000000-0004-0000-0000-0000A1020000}"/>
    <hyperlink ref="K71" r:id="rId675" location="gid=1996311398" xr:uid="{00000000-0004-0000-0000-0000A2020000}"/>
    <hyperlink ref="L71" r:id="rId676" location="gid=0" xr:uid="{00000000-0004-0000-0000-0000A3020000}"/>
    <hyperlink ref="M71" r:id="rId677" location="gid=118653291" xr:uid="{00000000-0004-0000-0000-0000A4020000}"/>
    <hyperlink ref="N71" r:id="rId678" location="gid=1060184755" xr:uid="{00000000-0004-0000-0000-0000A5020000}"/>
    <hyperlink ref="O71" r:id="rId679" xr:uid="{00000000-0004-0000-0000-0000A6020000}"/>
    <hyperlink ref="R71" r:id="rId680" xr:uid="{00000000-0004-0000-0000-0000A7020000}"/>
    <hyperlink ref="S71" r:id="rId681" location="gid=1390507991" xr:uid="{00000000-0004-0000-0000-0000A8020000}"/>
    <hyperlink ref="H72" r:id="rId682" location="gid=1403140184" xr:uid="{00000000-0004-0000-0000-0000A9020000}"/>
    <hyperlink ref="I72" r:id="rId683" xr:uid="{00000000-0004-0000-0000-0000AA020000}"/>
    <hyperlink ref="J72" r:id="rId684" location="gid=735521989" xr:uid="{00000000-0004-0000-0000-0000AB020000}"/>
    <hyperlink ref="K72" r:id="rId685" location="gid=1996311398" xr:uid="{00000000-0004-0000-0000-0000AC020000}"/>
    <hyperlink ref="L72" r:id="rId686" location="gid=0" xr:uid="{00000000-0004-0000-0000-0000AD020000}"/>
    <hyperlink ref="M72" r:id="rId687" location="gid=1926013936" xr:uid="{00000000-0004-0000-0000-0000AE020000}"/>
    <hyperlink ref="N72" r:id="rId688" location="gid=1060184755" xr:uid="{00000000-0004-0000-0000-0000AF020000}"/>
    <hyperlink ref="O72" r:id="rId689" xr:uid="{00000000-0004-0000-0000-0000B0020000}"/>
    <hyperlink ref="R72" r:id="rId690" location="gid=1637726319" xr:uid="{00000000-0004-0000-0000-0000B1020000}"/>
    <hyperlink ref="S72" r:id="rId691" location="gid=35097275" xr:uid="{00000000-0004-0000-0000-0000B2020000}"/>
    <hyperlink ref="J73" r:id="rId692" location="gid=735521989" xr:uid="{00000000-0004-0000-0000-0000B3020000}"/>
    <hyperlink ref="L73" r:id="rId693" location="gid=1637726319" xr:uid="{00000000-0004-0000-0000-0000B4020000}"/>
    <hyperlink ref="M73" r:id="rId694" location="gid=16890719" xr:uid="{00000000-0004-0000-0000-0000B5020000}"/>
    <hyperlink ref="N73" r:id="rId695" location="gid=1575980847" xr:uid="{00000000-0004-0000-0000-0000B6020000}"/>
    <hyperlink ref="R73" r:id="rId696" xr:uid="{00000000-0004-0000-0000-0000B7020000}"/>
    <hyperlink ref="S73" r:id="rId697" location="gid=923273495" xr:uid="{00000000-0004-0000-0000-0000B8020000}"/>
    <hyperlink ref="H74" r:id="rId698" location="gid=1403140184" xr:uid="{00000000-0004-0000-0000-0000B9020000}"/>
    <hyperlink ref="I74" r:id="rId699" xr:uid="{00000000-0004-0000-0000-0000BA020000}"/>
    <hyperlink ref="J74" r:id="rId700" location="gid=735521989" xr:uid="{00000000-0004-0000-0000-0000BB020000}"/>
    <hyperlink ref="K74" r:id="rId701" location="gid=1996311398" xr:uid="{00000000-0004-0000-0000-0000BC020000}"/>
    <hyperlink ref="L74" r:id="rId702" location="gid=0" xr:uid="{00000000-0004-0000-0000-0000BD020000}"/>
    <hyperlink ref="M74" r:id="rId703" location="gid=1258541691" xr:uid="{00000000-0004-0000-0000-0000BE020000}"/>
    <hyperlink ref="N74" r:id="rId704" location="gid=1060184755" xr:uid="{00000000-0004-0000-0000-0000BF020000}"/>
    <hyperlink ref="O74" r:id="rId705" location="gid=0" xr:uid="{00000000-0004-0000-0000-0000C0020000}"/>
    <hyperlink ref="R74" r:id="rId706" xr:uid="{00000000-0004-0000-0000-0000C1020000}"/>
    <hyperlink ref="S74" r:id="rId707" location="gid=70585917" xr:uid="{00000000-0004-0000-0000-0000C2020000}"/>
    <hyperlink ref="H75" r:id="rId708" location="gid=1403140184" xr:uid="{00000000-0004-0000-0000-0000C3020000}"/>
    <hyperlink ref="I75" r:id="rId709" xr:uid="{00000000-0004-0000-0000-0000C4020000}"/>
    <hyperlink ref="J75" r:id="rId710" location="gid=735521989" xr:uid="{00000000-0004-0000-0000-0000C5020000}"/>
    <hyperlink ref="K75" r:id="rId711" location="gid=1996311398" xr:uid="{00000000-0004-0000-0000-0000C6020000}"/>
    <hyperlink ref="L75" r:id="rId712" location="gid=0" xr:uid="{00000000-0004-0000-0000-0000C7020000}"/>
    <hyperlink ref="M75" r:id="rId713" location="gid=983813935" xr:uid="{00000000-0004-0000-0000-0000C8020000}"/>
    <hyperlink ref="N75" r:id="rId714" location="gid=1060184755" xr:uid="{00000000-0004-0000-0000-0000C9020000}"/>
    <hyperlink ref="O75" r:id="rId715" location="gid=0" xr:uid="{00000000-0004-0000-0000-0000CA020000}"/>
    <hyperlink ref="R75" r:id="rId716" xr:uid="{00000000-0004-0000-0000-0000CB020000}"/>
    <hyperlink ref="S75" r:id="rId717" location="gid=2088819935" xr:uid="{00000000-0004-0000-0000-0000CC020000}"/>
    <hyperlink ref="H76" r:id="rId718" location="gid=1403140184" xr:uid="{00000000-0004-0000-0000-0000CD020000}"/>
    <hyperlink ref="I76" r:id="rId719" xr:uid="{00000000-0004-0000-0000-0000CE020000}"/>
    <hyperlink ref="J76" r:id="rId720" location="gid=735521989" xr:uid="{00000000-0004-0000-0000-0000CF020000}"/>
    <hyperlink ref="K76" r:id="rId721" location="gid=1996311398" xr:uid="{00000000-0004-0000-0000-0000D0020000}"/>
    <hyperlink ref="L76" r:id="rId722" xr:uid="{00000000-0004-0000-0000-0000D1020000}"/>
    <hyperlink ref="M76" r:id="rId723" location="gid=1979201499" xr:uid="{00000000-0004-0000-0000-0000D2020000}"/>
    <hyperlink ref="N76" r:id="rId724" location="gid=1060184755" xr:uid="{00000000-0004-0000-0000-0000D3020000}"/>
    <hyperlink ref="O76" r:id="rId725" location="gid=0" xr:uid="{00000000-0004-0000-0000-0000D4020000}"/>
    <hyperlink ref="Q76" r:id="rId726" xr:uid="{00000000-0004-0000-0000-0000D5020000}"/>
    <hyperlink ref="R76" r:id="rId727" location="gid=1881069524" xr:uid="{00000000-0004-0000-0000-0000D6020000}"/>
    <hyperlink ref="S76" r:id="rId728" location="gid=1366376102" xr:uid="{00000000-0004-0000-0000-0000D7020000}"/>
    <hyperlink ref="J77" r:id="rId729" location="gid=735521989" xr:uid="{00000000-0004-0000-0000-0000D8020000}"/>
    <hyperlink ref="L77" r:id="rId730" location="gid=0" xr:uid="{00000000-0004-0000-0000-0000D9020000}"/>
    <hyperlink ref="M77" r:id="rId731" location="gid=801963586" xr:uid="{00000000-0004-0000-0000-0000DA020000}"/>
    <hyperlink ref="N77" r:id="rId732" location="gid=1575980847" xr:uid="{00000000-0004-0000-0000-0000DB020000}"/>
    <hyperlink ref="R77" r:id="rId733" xr:uid="{00000000-0004-0000-0000-0000DC020000}"/>
    <hyperlink ref="S77" r:id="rId734" location="gid=501956081" xr:uid="{00000000-0004-0000-0000-0000DD020000}"/>
    <hyperlink ref="H78" r:id="rId735" location="gid=1403140184" xr:uid="{00000000-0004-0000-0000-0000DE020000}"/>
    <hyperlink ref="I78" r:id="rId736" xr:uid="{00000000-0004-0000-0000-0000DF020000}"/>
    <hyperlink ref="J78" r:id="rId737" location="gid=735521989" xr:uid="{00000000-0004-0000-0000-0000E0020000}"/>
    <hyperlink ref="K78" r:id="rId738" location="gid=1996311398" xr:uid="{00000000-0004-0000-0000-0000E1020000}"/>
    <hyperlink ref="L78" r:id="rId739" location="gid=0" xr:uid="{00000000-0004-0000-0000-0000E2020000}"/>
    <hyperlink ref="M78" r:id="rId740" location="gid=33923309" xr:uid="{00000000-0004-0000-0000-0000E3020000}"/>
    <hyperlink ref="N78" r:id="rId741" location="gid=1060184755" xr:uid="{00000000-0004-0000-0000-0000E4020000}"/>
    <hyperlink ref="O78" r:id="rId742" location="gid=0" xr:uid="{00000000-0004-0000-0000-0000E5020000}"/>
    <hyperlink ref="R78" r:id="rId743" xr:uid="{00000000-0004-0000-0000-0000E6020000}"/>
    <hyperlink ref="S78" r:id="rId744" location="gid=1367697860" xr:uid="{00000000-0004-0000-0000-0000E7020000}"/>
    <hyperlink ref="H79" r:id="rId745" location="gid=910461609" xr:uid="{00000000-0004-0000-0000-0000E8020000}"/>
    <hyperlink ref="I79" r:id="rId746" xr:uid="{00000000-0004-0000-0000-0000E9020000}"/>
    <hyperlink ref="J79" r:id="rId747" location="gid=735521989" xr:uid="{00000000-0004-0000-0000-0000EA020000}"/>
    <hyperlink ref="K79" r:id="rId748" location="gid=1996311398" xr:uid="{00000000-0004-0000-0000-0000EB020000}"/>
    <hyperlink ref="L79" r:id="rId749" location="gid=0" xr:uid="{00000000-0004-0000-0000-0000EC020000}"/>
    <hyperlink ref="M79" r:id="rId750" location="gid=1355959879" xr:uid="{00000000-0004-0000-0000-0000ED020000}"/>
    <hyperlink ref="O79" r:id="rId751" location="gid=0" xr:uid="{00000000-0004-0000-0000-0000EE020000}"/>
    <hyperlink ref="R79" r:id="rId752" xr:uid="{00000000-0004-0000-0000-0000EF020000}"/>
    <hyperlink ref="S79" r:id="rId753" location="gid=906540542" xr:uid="{00000000-0004-0000-0000-0000F0020000}"/>
    <hyperlink ref="H80" r:id="rId754" location="gid=1403140184" xr:uid="{00000000-0004-0000-0000-0000F1020000}"/>
    <hyperlink ref="I80" r:id="rId755" xr:uid="{00000000-0004-0000-0000-0000F2020000}"/>
    <hyperlink ref="J80" r:id="rId756" location="gid=735521989" xr:uid="{00000000-0004-0000-0000-0000F3020000}"/>
    <hyperlink ref="K80" r:id="rId757" location="gid=1996311398" xr:uid="{00000000-0004-0000-0000-0000F4020000}"/>
    <hyperlink ref="L80" r:id="rId758" location="gid=2048674692" xr:uid="{00000000-0004-0000-0000-0000F5020000}"/>
    <hyperlink ref="M80" r:id="rId759" location="gid=2000182618" xr:uid="{00000000-0004-0000-0000-0000F6020000}"/>
    <hyperlink ref="R80" r:id="rId760" xr:uid="{00000000-0004-0000-0000-0000F7020000}"/>
    <hyperlink ref="S80" r:id="rId761" location="gid=1545430388" xr:uid="{00000000-0004-0000-0000-0000F8020000}"/>
    <hyperlink ref="H81" r:id="rId762" location="gid=1403140184" xr:uid="{00000000-0004-0000-0000-0000F9020000}"/>
    <hyperlink ref="I81" r:id="rId763" xr:uid="{00000000-0004-0000-0000-0000FA020000}"/>
    <hyperlink ref="J81" r:id="rId764" location="gid=735521989" xr:uid="{00000000-0004-0000-0000-0000FB020000}"/>
    <hyperlink ref="K81" r:id="rId765" location="gid=1996311398" xr:uid="{00000000-0004-0000-0000-0000FC020000}"/>
    <hyperlink ref="L81" r:id="rId766" location="gid=0" xr:uid="{00000000-0004-0000-0000-0000FD020000}"/>
    <hyperlink ref="M81" r:id="rId767" location="gid=683885745" xr:uid="{00000000-0004-0000-0000-0000FE020000}"/>
    <hyperlink ref="O81" r:id="rId768" location="gid=0" xr:uid="{00000000-0004-0000-0000-0000FF020000}"/>
    <hyperlink ref="R81" r:id="rId769" xr:uid="{00000000-0004-0000-0000-000000030000}"/>
    <hyperlink ref="S81" r:id="rId770" location="gid=2078970124" xr:uid="{00000000-0004-0000-0000-000001030000}"/>
    <hyperlink ref="H82" r:id="rId771" location="gid=1403140184" xr:uid="{00000000-0004-0000-0000-000002030000}"/>
    <hyperlink ref="I82" r:id="rId772" xr:uid="{00000000-0004-0000-0000-000003030000}"/>
    <hyperlink ref="J82" r:id="rId773" location="gid=0" xr:uid="{00000000-0004-0000-0000-000004030000}"/>
    <hyperlink ref="K82" r:id="rId774" location="gid=1996311398" xr:uid="{00000000-0004-0000-0000-000005030000}"/>
    <hyperlink ref="L82" r:id="rId775" location="gid=0" xr:uid="{00000000-0004-0000-0000-000006030000}"/>
    <hyperlink ref="M82" r:id="rId776" location="gid=1639121428" xr:uid="{00000000-0004-0000-0000-000007030000}"/>
    <hyperlink ref="O82" r:id="rId777" location="gid=0" xr:uid="{00000000-0004-0000-0000-000008030000}"/>
    <hyperlink ref="R82" r:id="rId778" xr:uid="{00000000-0004-0000-0000-000009030000}"/>
    <hyperlink ref="S82" r:id="rId779" location="gid=583239656" xr:uid="{00000000-0004-0000-0000-00000A030000}"/>
    <hyperlink ref="H83" r:id="rId780" location="gid=910461609" xr:uid="{00000000-0004-0000-0000-00000B030000}"/>
    <hyperlink ref="I83" r:id="rId781" xr:uid="{00000000-0004-0000-0000-00000C030000}"/>
    <hyperlink ref="J83" r:id="rId782" location="gid=735521989" xr:uid="{00000000-0004-0000-0000-00000D030000}"/>
    <hyperlink ref="K83" r:id="rId783" location="gid=1996311398" xr:uid="{00000000-0004-0000-0000-00000E030000}"/>
    <hyperlink ref="L83" r:id="rId784" location="gid=0" xr:uid="{00000000-0004-0000-0000-00000F030000}"/>
    <hyperlink ref="M83" r:id="rId785" location="gid=1461265372" xr:uid="{00000000-0004-0000-0000-000010030000}"/>
    <hyperlink ref="N83" r:id="rId786" location="gid=1575980847" xr:uid="{00000000-0004-0000-0000-000011030000}"/>
    <hyperlink ref="O83" r:id="rId787" location="gid=0" xr:uid="{00000000-0004-0000-0000-000012030000}"/>
    <hyperlink ref="R83" r:id="rId788" xr:uid="{00000000-0004-0000-0000-000013030000}"/>
    <hyperlink ref="S83" r:id="rId789" location="gid=1959264537" xr:uid="{00000000-0004-0000-0000-000014030000}"/>
    <hyperlink ref="H84" r:id="rId790" location="gid=1403140184" xr:uid="{00000000-0004-0000-0000-000015030000}"/>
    <hyperlink ref="I84" r:id="rId791" xr:uid="{00000000-0004-0000-0000-000016030000}"/>
    <hyperlink ref="J84" r:id="rId792" location="gid=735521989" xr:uid="{00000000-0004-0000-0000-000017030000}"/>
    <hyperlink ref="K84" r:id="rId793" location="gid=1996311398" xr:uid="{00000000-0004-0000-0000-000018030000}"/>
    <hyperlink ref="L84" r:id="rId794" location="gid=0" xr:uid="{00000000-0004-0000-0000-000019030000}"/>
    <hyperlink ref="M84" r:id="rId795" location="gid=965541164" xr:uid="{00000000-0004-0000-0000-00001A030000}"/>
    <hyperlink ref="N84" r:id="rId796" location="gid=1060184755" xr:uid="{00000000-0004-0000-0000-00001B030000}"/>
    <hyperlink ref="O84" r:id="rId797" location="gid=0" xr:uid="{00000000-0004-0000-0000-00001C030000}"/>
    <hyperlink ref="R84" r:id="rId798" xr:uid="{00000000-0004-0000-0000-00001D030000}"/>
    <hyperlink ref="S84" r:id="rId799" location="gid=123364547" xr:uid="{00000000-0004-0000-0000-00001E030000}"/>
    <hyperlink ref="H85" r:id="rId800" location="gid=1403140184" xr:uid="{00000000-0004-0000-0000-00001F030000}"/>
    <hyperlink ref="I85" r:id="rId801" xr:uid="{00000000-0004-0000-0000-000020030000}"/>
    <hyperlink ref="J85" r:id="rId802" location="gid=0" xr:uid="{00000000-0004-0000-0000-000021030000}"/>
    <hyperlink ref="K85" r:id="rId803" location="gid=1996311398" xr:uid="{00000000-0004-0000-0000-000022030000}"/>
    <hyperlink ref="L85" r:id="rId804" location="gid=0" xr:uid="{00000000-0004-0000-0000-000023030000}"/>
    <hyperlink ref="M85" r:id="rId805" location="gid=1727714922" xr:uid="{00000000-0004-0000-0000-000024030000}"/>
    <hyperlink ref="O85" r:id="rId806" location="gid=0" xr:uid="{00000000-0004-0000-0000-000025030000}"/>
    <hyperlink ref="R85" r:id="rId807" xr:uid="{00000000-0004-0000-0000-000026030000}"/>
    <hyperlink ref="S85" r:id="rId808" location="gid=793714014" xr:uid="{00000000-0004-0000-0000-000027030000}"/>
    <hyperlink ref="H86" r:id="rId809" location="gid=910461609" xr:uid="{00000000-0004-0000-0000-000028030000}"/>
    <hyperlink ref="I86" r:id="rId810" xr:uid="{00000000-0004-0000-0000-000029030000}"/>
    <hyperlink ref="J86" r:id="rId811" location="gid=735521989" xr:uid="{00000000-0004-0000-0000-00002A030000}"/>
    <hyperlink ref="K86" r:id="rId812" location="gid=1996311398" xr:uid="{00000000-0004-0000-0000-00002B030000}"/>
    <hyperlink ref="L86" r:id="rId813" location="gid=0" xr:uid="{00000000-0004-0000-0000-00002C030000}"/>
    <hyperlink ref="M86" r:id="rId814" location="gid=1596835156" xr:uid="{00000000-0004-0000-0000-00002D030000}"/>
    <hyperlink ref="N86" r:id="rId815" location="gid=1060184755" xr:uid="{00000000-0004-0000-0000-00002E030000}"/>
    <hyperlink ref="O86" r:id="rId816" location="gid=1540917260" xr:uid="{00000000-0004-0000-0000-00002F030000}"/>
    <hyperlink ref="R86" r:id="rId817" xr:uid="{00000000-0004-0000-0000-000030030000}"/>
    <hyperlink ref="S86" r:id="rId818" location="gid=961901463" xr:uid="{00000000-0004-0000-0000-000031030000}"/>
    <hyperlink ref="H87" r:id="rId819" location="gid=910461609" xr:uid="{00000000-0004-0000-0000-000032030000}"/>
    <hyperlink ref="I87" r:id="rId820" xr:uid="{00000000-0004-0000-0000-000033030000}"/>
    <hyperlink ref="J87" r:id="rId821" location="gid=735521989" xr:uid="{00000000-0004-0000-0000-000034030000}"/>
    <hyperlink ref="K87" r:id="rId822" location="gid=1996311398" xr:uid="{00000000-0004-0000-0000-000035030000}"/>
    <hyperlink ref="L87" r:id="rId823" location="gid=0" xr:uid="{00000000-0004-0000-0000-000036030000}"/>
    <hyperlink ref="M87" r:id="rId824" location="gid=1614414037" xr:uid="{00000000-0004-0000-0000-000037030000}"/>
    <hyperlink ref="N87" r:id="rId825" location="gid=1060184755" xr:uid="{00000000-0004-0000-0000-000038030000}"/>
    <hyperlink ref="O87" r:id="rId826" xr:uid="{00000000-0004-0000-0000-000039030000}"/>
    <hyperlink ref="R87" r:id="rId827" xr:uid="{00000000-0004-0000-0000-00003A030000}"/>
    <hyperlink ref="S87" r:id="rId828" location="gid=155471456" xr:uid="{00000000-0004-0000-0000-00003B030000}"/>
    <hyperlink ref="H88" r:id="rId829" location="gid=910461609" xr:uid="{00000000-0004-0000-0000-00003C030000}"/>
    <hyperlink ref="I88" r:id="rId830" xr:uid="{00000000-0004-0000-0000-00003D030000}"/>
    <hyperlink ref="J88" r:id="rId831" location="gid=735521989" xr:uid="{00000000-0004-0000-0000-00003E030000}"/>
    <hyperlink ref="K88" r:id="rId832" location="gid=1996311398" xr:uid="{00000000-0004-0000-0000-00003F030000}"/>
    <hyperlink ref="L88" r:id="rId833" location="gid=0" xr:uid="{00000000-0004-0000-0000-000040030000}"/>
    <hyperlink ref="M88" r:id="rId834" location="gid=2082318081" xr:uid="{00000000-0004-0000-0000-000041030000}"/>
    <hyperlink ref="N88" r:id="rId835" location="gid=1060184755" xr:uid="{00000000-0004-0000-0000-000042030000}"/>
    <hyperlink ref="O88" r:id="rId836" xr:uid="{00000000-0004-0000-0000-000043030000}"/>
    <hyperlink ref="R88" r:id="rId837" xr:uid="{00000000-0004-0000-0000-000044030000}"/>
    <hyperlink ref="S88" r:id="rId838" location="gid=1775004677" xr:uid="{00000000-0004-0000-0000-000045030000}"/>
    <hyperlink ref="H89" r:id="rId839" location="gid=910461609" xr:uid="{00000000-0004-0000-0000-000046030000}"/>
    <hyperlink ref="I89" r:id="rId840" xr:uid="{00000000-0004-0000-0000-000047030000}"/>
    <hyperlink ref="J89" r:id="rId841" location="gid=735521989" xr:uid="{00000000-0004-0000-0000-000048030000}"/>
    <hyperlink ref="K89" r:id="rId842" location="gid=1996311398" xr:uid="{00000000-0004-0000-0000-000049030000}"/>
    <hyperlink ref="L89" r:id="rId843" location="gid=0" xr:uid="{00000000-0004-0000-0000-00004A030000}"/>
    <hyperlink ref="M89" r:id="rId844" location="gid=1947875101" xr:uid="{00000000-0004-0000-0000-00004B030000}"/>
    <hyperlink ref="O89" r:id="rId845" xr:uid="{00000000-0004-0000-0000-00004C030000}"/>
    <hyperlink ref="R89" r:id="rId846" location="gid=1637726319" xr:uid="{00000000-0004-0000-0000-00004D030000}"/>
    <hyperlink ref="S89" r:id="rId847" location="gid=131852043" xr:uid="{00000000-0004-0000-0000-00004E030000}"/>
    <hyperlink ref="H90" r:id="rId848" location="gid=1403140184" xr:uid="{00000000-0004-0000-0000-00004F030000}"/>
    <hyperlink ref="I90" r:id="rId849" xr:uid="{00000000-0004-0000-0000-000050030000}"/>
    <hyperlink ref="J90" r:id="rId850" location="gid=735521989" xr:uid="{00000000-0004-0000-0000-000051030000}"/>
    <hyperlink ref="K90" r:id="rId851" location="gid=1996311398" xr:uid="{00000000-0004-0000-0000-000052030000}"/>
    <hyperlink ref="L90" r:id="rId852" location="gid=0" xr:uid="{00000000-0004-0000-0000-000053030000}"/>
    <hyperlink ref="M90" r:id="rId853" location="gid=1697411529" xr:uid="{00000000-0004-0000-0000-000054030000}"/>
    <hyperlink ref="N90" r:id="rId854" location="gid=1060184755" xr:uid="{00000000-0004-0000-0000-000055030000}"/>
    <hyperlink ref="O90" r:id="rId855" xr:uid="{00000000-0004-0000-0000-000056030000}"/>
    <hyperlink ref="S90" r:id="rId856" location="gid=1955951247" xr:uid="{00000000-0004-0000-0000-000057030000}"/>
    <hyperlink ref="H91" r:id="rId857" location="gid=910461609" xr:uid="{00000000-0004-0000-0000-000058030000}"/>
    <hyperlink ref="I91" r:id="rId858" xr:uid="{00000000-0004-0000-0000-000059030000}"/>
    <hyperlink ref="J91" r:id="rId859" location="gid=735521989" xr:uid="{00000000-0004-0000-0000-00005A030000}"/>
    <hyperlink ref="K91" r:id="rId860" location="gid=1996311398" xr:uid="{00000000-0004-0000-0000-00005B030000}"/>
    <hyperlink ref="L91" r:id="rId861" location="gid=0" xr:uid="{00000000-0004-0000-0000-00005C030000}"/>
    <hyperlink ref="M91" r:id="rId862" location="gid=1311679370" xr:uid="{00000000-0004-0000-0000-00005D030000}"/>
    <hyperlink ref="N91" r:id="rId863" location="gid=1060184755" xr:uid="{00000000-0004-0000-0000-00005E030000}"/>
    <hyperlink ref="O91" r:id="rId864" xr:uid="{00000000-0004-0000-0000-00005F030000}"/>
    <hyperlink ref="R91" r:id="rId865" xr:uid="{00000000-0004-0000-0000-000060030000}"/>
    <hyperlink ref="S91" r:id="rId866" location="gid=287197743" xr:uid="{00000000-0004-0000-0000-000061030000}"/>
    <hyperlink ref="H92" r:id="rId867" location="gid=910461609" xr:uid="{00000000-0004-0000-0000-000062030000}"/>
    <hyperlink ref="I92" r:id="rId868" xr:uid="{00000000-0004-0000-0000-000063030000}"/>
    <hyperlink ref="J92" r:id="rId869" location="gid=735521989" xr:uid="{00000000-0004-0000-0000-000064030000}"/>
    <hyperlink ref="L92" r:id="rId870" location="gid=0" xr:uid="{00000000-0004-0000-0000-000065030000}"/>
    <hyperlink ref="M92" r:id="rId871" location="gid=89443622" xr:uid="{00000000-0004-0000-0000-000066030000}"/>
    <hyperlink ref="O92" r:id="rId872" xr:uid="{00000000-0004-0000-0000-000067030000}"/>
    <hyperlink ref="R92" r:id="rId873" xr:uid="{00000000-0004-0000-0000-000068030000}"/>
    <hyperlink ref="S92" r:id="rId874" location="gid=1180388844" xr:uid="{00000000-0004-0000-0000-000069030000}"/>
    <hyperlink ref="H93" r:id="rId875" location="gid=1403140184" xr:uid="{00000000-0004-0000-0000-00006A030000}"/>
    <hyperlink ref="I93" r:id="rId876" xr:uid="{00000000-0004-0000-0000-00006B030000}"/>
    <hyperlink ref="J93" r:id="rId877" location="gid=735521989" xr:uid="{00000000-0004-0000-0000-00006C030000}"/>
    <hyperlink ref="K93" r:id="rId878" location="gid=1996311398" xr:uid="{00000000-0004-0000-0000-00006D030000}"/>
    <hyperlink ref="L93" r:id="rId879" location="gid=0" xr:uid="{00000000-0004-0000-0000-00006E030000}"/>
    <hyperlink ref="M93" r:id="rId880" location="gid=333896084" xr:uid="{00000000-0004-0000-0000-00006F030000}"/>
    <hyperlink ref="O93" r:id="rId881" location="gid=0" xr:uid="{00000000-0004-0000-0000-000070030000}"/>
    <hyperlink ref="R93" r:id="rId882" xr:uid="{00000000-0004-0000-0000-000071030000}"/>
    <hyperlink ref="S93" r:id="rId883" location="gid=451680454" xr:uid="{00000000-0004-0000-0000-000072030000}"/>
    <hyperlink ref="H94" r:id="rId884" location="gid=1403140184" xr:uid="{00000000-0004-0000-0000-000073030000}"/>
    <hyperlink ref="I94" r:id="rId885" xr:uid="{00000000-0004-0000-0000-000074030000}"/>
    <hyperlink ref="J94" r:id="rId886" location="gid=735521989" xr:uid="{00000000-0004-0000-0000-000075030000}"/>
    <hyperlink ref="K94" r:id="rId887" location="gid=1996311398" xr:uid="{00000000-0004-0000-0000-000076030000}"/>
    <hyperlink ref="L94" r:id="rId888" location="gid=0" xr:uid="{00000000-0004-0000-0000-000077030000}"/>
    <hyperlink ref="M94" r:id="rId889" location="gid=163813397" xr:uid="{00000000-0004-0000-0000-000078030000}"/>
    <hyperlink ref="O94" r:id="rId890" xr:uid="{00000000-0004-0000-0000-000079030000}"/>
    <hyperlink ref="R94" r:id="rId891" xr:uid="{00000000-0004-0000-0000-00007A030000}"/>
    <hyperlink ref="S94" r:id="rId892" location="gid=2064670437" xr:uid="{00000000-0004-0000-0000-00007B030000}"/>
    <hyperlink ref="H95" r:id="rId893" location="gid=1403140184" xr:uid="{00000000-0004-0000-0000-00007C030000}"/>
    <hyperlink ref="I95" r:id="rId894" xr:uid="{00000000-0004-0000-0000-00007D030000}"/>
    <hyperlink ref="J95" r:id="rId895" location="gid=735521989" xr:uid="{00000000-0004-0000-0000-00007E030000}"/>
    <hyperlink ref="K95" r:id="rId896" location="gid=1996311398" xr:uid="{00000000-0004-0000-0000-00007F030000}"/>
    <hyperlink ref="L95" r:id="rId897" location="gid=0" xr:uid="{00000000-0004-0000-0000-000080030000}"/>
    <hyperlink ref="M95" r:id="rId898" location="gid=72170781" xr:uid="{00000000-0004-0000-0000-000081030000}"/>
    <hyperlink ref="O95" r:id="rId899" xr:uid="{00000000-0004-0000-0000-000082030000}"/>
    <hyperlink ref="Q95" r:id="rId900" xr:uid="{00000000-0004-0000-0000-000083030000}"/>
    <hyperlink ref="R95" r:id="rId901" xr:uid="{00000000-0004-0000-0000-000084030000}"/>
    <hyperlink ref="S95" r:id="rId902" location="gid=919619267" xr:uid="{00000000-0004-0000-0000-000085030000}"/>
    <hyperlink ref="H96" r:id="rId903" location="gid=1996311398" xr:uid="{00000000-0004-0000-0000-000086030000}"/>
    <hyperlink ref="I96" r:id="rId904" xr:uid="{00000000-0004-0000-0000-000087030000}"/>
    <hyperlink ref="J96" r:id="rId905" location="gid=735521989" xr:uid="{00000000-0004-0000-0000-000088030000}"/>
    <hyperlink ref="K96" r:id="rId906" location="gid=1996311398" xr:uid="{00000000-0004-0000-0000-000089030000}"/>
    <hyperlink ref="L96" r:id="rId907" location="gid=0" xr:uid="{00000000-0004-0000-0000-00008A030000}"/>
    <hyperlink ref="M96" r:id="rId908" location="gid=797725998" xr:uid="{00000000-0004-0000-0000-00008B030000}"/>
    <hyperlink ref="O96" r:id="rId909" xr:uid="{00000000-0004-0000-0000-00008C030000}"/>
    <hyperlink ref="R96" r:id="rId910" xr:uid="{00000000-0004-0000-0000-00008D030000}"/>
    <hyperlink ref="S96" r:id="rId911" location="gid=2104596206" xr:uid="{00000000-0004-0000-0000-00008E030000}"/>
    <hyperlink ref="H97" r:id="rId912" location="gid=1403140184" xr:uid="{00000000-0004-0000-0000-00008F030000}"/>
    <hyperlink ref="I97" r:id="rId913" xr:uid="{00000000-0004-0000-0000-000090030000}"/>
    <hyperlink ref="J97" r:id="rId914" location="gid=735521989" xr:uid="{00000000-0004-0000-0000-000091030000}"/>
    <hyperlink ref="K97" r:id="rId915" location="gid=1996311398" xr:uid="{00000000-0004-0000-0000-000092030000}"/>
    <hyperlink ref="L97" r:id="rId916" location="gid=0" xr:uid="{00000000-0004-0000-0000-000093030000}"/>
    <hyperlink ref="M97" r:id="rId917" location="gid=1831712485" xr:uid="{00000000-0004-0000-0000-000094030000}"/>
    <hyperlink ref="N97" r:id="rId918" location="gid=1060184755" xr:uid="{00000000-0004-0000-0000-000095030000}"/>
    <hyperlink ref="O97" r:id="rId919" location="gid=0" xr:uid="{00000000-0004-0000-0000-000096030000}"/>
    <hyperlink ref="R97" r:id="rId920" xr:uid="{00000000-0004-0000-0000-000097030000}"/>
    <hyperlink ref="S97" r:id="rId921" location="gid=1275780998" xr:uid="{00000000-0004-0000-0000-000098030000}"/>
    <hyperlink ref="H98" r:id="rId922" location="gid=1403140184" xr:uid="{00000000-0004-0000-0000-000099030000}"/>
    <hyperlink ref="I98" r:id="rId923" xr:uid="{00000000-0004-0000-0000-00009A030000}"/>
    <hyperlink ref="J98" r:id="rId924" location="gid=735521989" xr:uid="{00000000-0004-0000-0000-00009B030000}"/>
    <hyperlink ref="K98" r:id="rId925" location="gid=1996311398" xr:uid="{00000000-0004-0000-0000-00009C030000}"/>
    <hyperlink ref="L98" r:id="rId926" location="gid=0" xr:uid="{00000000-0004-0000-0000-00009D030000}"/>
    <hyperlink ref="M98" r:id="rId927" location="gid=1842539348" xr:uid="{00000000-0004-0000-0000-00009E030000}"/>
    <hyperlink ref="N98" r:id="rId928" location="gid=1060184755" xr:uid="{00000000-0004-0000-0000-00009F030000}"/>
    <hyperlink ref="O98" r:id="rId929" xr:uid="{00000000-0004-0000-0000-0000A0030000}"/>
    <hyperlink ref="R98" r:id="rId930" xr:uid="{00000000-0004-0000-0000-0000A1030000}"/>
    <hyperlink ref="S98" r:id="rId931" location="gid=2139921210" xr:uid="{00000000-0004-0000-0000-0000A2030000}"/>
    <hyperlink ref="H99" r:id="rId932" location="gid=1403140184" xr:uid="{00000000-0004-0000-0000-0000A3030000}"/>
    <hyperlink ref="I99" r:id="rId933" xr:uid="{00000000-0004-0000-0000-0000A4030000}"/>
    <hyperlink ref="J99" r:id="rId934" location="gid=735521989" xr:uid="{00000000-0004-0000-0000-0000A5030000}"/>
    <hyperlink ref="K99" r:id="rId935" location="gid=1996311398" xr:uid="{00000000-0004-0000-0000-0000A6030000}"/>
    <hyperlink ref="L99" r:id="rId936" location="gid=1881069524" xr:uid="{00000000-0004-0000-0000-0000A7030000}"/>
    <hyperlink ref="M99" r:id="rId937" location="gid=1349365641" xr:uid="{00000000-0004-0000-0000-0000A8030000}"/>
    <hyperlink ref="N99" r:id="rId938" location="gid=1060184755" xr:uid="{00000000-0004-0000-0000-0000A9030000}"/>
    <hyperlink ref="O99" r:id="rId939" xr:uid="{00000000-0004-0000-0000-0000AA030000}"/>
    <hyperlink ref="R99" r:id="rId940" location="gid=1881069524" xr:uid="{00000000-0004-0000-0000-0000AB030000}"/>
    <hyperlink ref="S99" r:id="rId941" location="gid=1629464416" xr:uid="{00000000-0004-0000-0000-0000AC030000}"/>
    <hyperlink ref="H100" r:id="rId942" location="gid=910461609" xr:uid="{00000000-0004-0000-0000-0000AD030000}"/>
    <hyperlink ref="I100" r:id="rId943" xr:uid="{00000000-0004-0000-0000-0000AE030000}"/>
    <hyperlink ref="J100" r:id="rId944" location="gid=735521989" xr:uid="{00000000-0004-0000-0000-0000AF030000}"/>
    <hyperlink ref="K100" r:id="rId945" location="gid=1996311398" xr:uid="{00000000-0004-0000-0000-0000B0030000}"/>
    <hyperlink ref="L100" r:id="rId946" location="gid=0" xr:uid="{00000000-0004-0000-0000-0000B1030000}"/>
    <hyperlink ref="M100" r:id="rId947" location="gid=1534927273" xr:uid="{00000000-0004-0000-0000-0000B2030000}"/>
    <hyperlink ref="N100" r:id="rId948" location="gid=1060184755" xr:uid="{00000000-0004-0000-0000-0000B3030000}"/>
    <hyperlink ref="O100" r:id="rId949" xr:uid="{00000000-0004-0000-0000-0000B4030000}"/>
    <hyperlink ref="R100" r:id="rId950" xr:uid="{00000000-0004-0000-0000-0000B5030000}"/>
    <hyperlink ref="S100" r:id="rId951" location="gid=1233134426" xr:uid="{00000000-0004-0000-0000-0000B6030000}"/>
    <hyperlink ref="H101" r:id="rId952" location="gid=910461609" xr:uid="{00000000-0004-0000-0000-0000B7030000}"/>
    <hyperlink ref="I101" r:id="rId953" xr:uid="{00000000-0004-0000-0000-0000B8030000}"/>
    <hyperlink ref="J101" r:id="rId954" location="gid=0" xr:uid="{00000000-0004-0000-0000-0000B9030000}"/>
    <hyperlink ref="K101" r:id="rId955" location="gid=1996311398" xr:uid="{00000000-0004-0000-0000-0000BA030000}"/>
    <hyperlink ref="L101" r:id="rId956" location="gid=0" xr:uid="{00000000-0004-0000-0000-0000BB030000}"/>
    <hyperlink ref="M101" r:id="rId957" location="gid=682022086" xr:uid="{00000000-0004-0000-0000-0000BC030000}"/>
    <hyperlink ref="O101" r:id="rId958" xr:uid="{00000000-0004-0000-0000-0000BD030000}"/>
    <hyperlink ref="R101" r:id="rId959" location="gid=0" xr:uid="{00000000-0004-0000-0000-0000BE030000}"/>
    <hyperlink ref="S101" r:id="rId960" location="gid=1625598981" xr:uid="{00000000-0004-0000-0000-0000BF030000}"/>
    <hyperlink ref="H102" r:id="rId961" location="gid=2129239104" xr:uid="{00000000-0004-0000-0000-0000C0030000}"/>
    <hyperlink ref="I102" r:id="rId962" xr:uid="{00000000-0004-0000-0000-0000C1030000}"/>
    <hyperlink ref="J102" r:id="rId963" location="gid=735521989" xr:uid="{00000000-0004-0000-0000-0000C2030000}"/>
    <hyperlink ref="K102" r:id="rId964" location="gid=1996311398" xr:uid="{00000000-0004-0000-0000-0000C3030000}"/>
    <hyperlink ref="L102" r:id="rId965" location="gid=0" xr:uid="{00000000-0004-0000-0000-0000C4030000}"/>
    <hyperlink ref="M102" r:id="rId966" location="gid=723624207" xr:uid="{00000000-0004-0000-0000-0000C5030000}"/>
    <hyperlink ref="O102" r:id="rId967" xr:uid="{00000000-0004-0000-0000-0000C6030000}"/>
    <hyperlink ref="R102" r:id="rId968" location="gid=0" xr:uid="{00000000-0004-0000-0000-0000C7030000}"/>
    <hyperlink ref="S102" r:id="rId969" location="gid=1452613212" xr:uid="{00000000-0004-0000-0000-0000C8030000}"/>
    <hyperlink ref="H103" r:id="rId970" location="gid=910461609" xr:uid="{00000000-0004-0000-0000-0000C9030000}"/>
    <hyperlink ref="I103" r:id="rId971" xr:uid="{00000000-0004-0000-0000-0000CA030000}"/>
    <hyperlink ref="J103" r:id="rId972" location="gid=735521989" xr:uid="{00000000-0004-0000-0000-0000CB030000}"/>
    <hyperlink ref="K103" r:id="rId973" location="gid=1996311398" xr:uid="{00000000-0004-0000-0000-0000CC030000}"/>
    <hyperlink ref="L103" r:id="rId974" location="gid=0" xr:uid="{00000000-0004-0000-0000-0000CD030000}"/>
    <hyperlink ref="M103" r:id="rId975" location="gid=1001827275" xr:uid="{00000000-0004-0000-0000-0000CE030000}"/>
    <hyperlink ref="N103" r:id="rId976" location="gid=1060184755" xr:uid="{00000000-0004-0000-0000-0000CF030000}"/>
    <hyperlink ref="O103" r:id="rId977" xr:uid="{00000000-0004-0000-0000-0000D0030000}"/>
    <hyperlink ref="S103" r:id="rId978" location="gid=1647952086" xr:uid="{00000000-0004-0000-0000-0000D1030000}"/>
    <hyperlink ref="H104" r:id="rId979" location="gid=910461609" xr:uid="{00000000-0004-0000-0000-0000D2030000}"/>
    <hyperlink ref="I104" r:id="rId980" xr:uid="{00000000-0004-0000-0000-0000D3030000}"/>
    <hyperlink ref="J104" r:id="rId981" location="gid=735521989" xr:uid="{00000000-0004-0000-0000-0000D4030000}"/>
    <hyperlink ref="K104" r:id="rId982" location="gid=1996311398" xr:uid="{00000000-0004-0000-0000-0000D5030000}"/>
    <hyperlink ref="L104" r:id="rId983" location="gid=0" xr:uid="{00000000-0004-0000-0000-0000D6030000}"/>
    <hyperlink ref="M104" r:id="rId984" location="gid=1604162976" xr:uid="{00000000-0004-0000-0000-0000D7030000}"/>
    <hyperlink ref="O104" r:id="rId985" xr:uid="{00000000-0004-0000-0000-0000D8030000}"/>
    <hyperlink ref="R104" r:id="rId986" location="gid=1637726319" xr:uid="{00000000-0004-0000-0000-0000D9030000}"/>
    <hyperlink ref="S104" r:id="rId987" location="gid=216058316" xr:uid="{00000000-0004-0000-0000-0000DA030000}"/>
    <hyperlink ref="H105" r:id="rId988" location="gid=910461609" xr:uid="{00000000-0004-0000-0000-0000DB030000}"/>
    <hyperlink ref="I105" r:id="rId989" xr:uid="{00000000-0004-0000-0000-0000DC030000}"/>
    <hyperlink ref="J105" r:id="rId990" location="gid=735521989" xr:uid="{00000000-0004-0000-0000-0000DD030000}"/>
    <hyperlink ref="L105" r:id="rId991" location="gid=1881069524" xr:uid="{00000000-0004-0000-0000-0000DE030000}"/>
    <hyperlink ref="M105" r:id="rId992" location="gid=259676466" xr:uid="{00000000-0004-0000-0000-0000DF030000}"/>
    <hyperlink ref="N105" r:id="rId993" location="gid=1060184755" xr:uid="{00000000-0004-0000-0000-0000E0030000}"/>
    <hyperlink ref="S105" r:id="rId994" location="gid=1434445332" xr:uid="{00000000-0004-0000-0000-0000E1030000}"/>
    <hyperlink ref="H106" r:id="rId995" location="gid=910461609" xr:uid="{00000000-0004-0000-0000-0000E2030000}"/>
    <hyperlink ref="I106" r:id="rId996" xr:uid="{00000000-0004-0000-0000-0000E3030000}"/>
    <hyperlink ref="J106" r:id="rId997" location="gid=0" xr:uid="{00000000-0004-0000-0000-0000E4030000}"/>
    <hyperlink ref="K106" r:id="rId998" location="gid=1996311398" xr:uid="{00000000-0004-0000-0000-0000E5030000}"/>
    <hyperlink ref="L106" r:id="rId999" location="gid=0" xr:uid="{00000000-0004-0000-0000-0000E6030000}"/>
    <hyperlink ref="M106" r:id="rId1000" location="gid=1793933214" xr:uid="{00000000-0004-0000-0000-0000E7030000}"/>
    <hyperlink ref="O106" r:id="rId1001" location="gid=0" xr:uid="{00000000-0004-0000-0000-0000E8030000}"/>
    <hyperlink ref="R106" r:id="rId1002" xr:uid="{00000000-0004-0000-0000-0000E9030000}"/>
    <hyperlink ref="S106" r:id="rId1003" location="gid=368928277" xr:uid="{00000000-0004-0000-0000-0000EA030000}"/>
    <hyperlink ref="H107" r:id="rId1004" location="gid=910461609" xr:uid="{00000000-0004-0000-0000-0000EB030000}"/>
    <hyperlink ref="I107" r:id="rId1005" xr:uid="{00000000-0004-0000-0000-0000EC030000}"/>
    <hyperlink ref="J107" r:id="rId1006" location="gid=735521989" xr:uid="{00000000-0004-0000-0000-0000ED030000}"/>
    <hyperlink ref="K107" r:id="rId1007" location="gid=1996311398" xr:uid="{00000000-0004-0000-0000-0000EE030000}"/>
    <hyperlink ref="L107" r:id="rId1008" location="gid=0" xr:uid="{00000000-0004-0000-0000-0000EF030000}"/>
    <hyperlink ref="M107" r:id="rId1009" location="gid=1897346767" xr:uid="{00000000-0004-0000-0000-0000F0030000}"/>
    <hyperlink ref="O107" r:id="rId1010" xr:uid="{00000000-0004-0000-0000-0000F1030000}"/>
    <hyperlink ref="R107" r:id="rId1011" location="gid=0" xr:uid="{00000000-0004-0000-0000-0000F2030000}"/>
    <hyperlink ref="S107" r:id="rId1012" location="gid=1794502645" xr:uid="{00000000-0004-0000-0000-0000F3030000}"/>
    <hyperlink ref="H108" r:id="rId1013" location="gid=910461609" xr:uid="{00000000-0004-0000-0000-0000F4030000}"/>
    <hyperlink ref="I108" r:id="rId1014" xr:uid="{00000000-0004-0000-0000-0000F5030000}"/>
    <hyperlink ref="J108" r:id="rId1015" location="gid=735521989" xr:uid="{00000000-0004-0000-0000-0000F6030000}"/>
    <hyperlink ref="K108" r:id="rId1016" location="gid=1996311398" xr:uid="{00000000-0004-0000-0000-0000F7030000}"/>
    <hyperlink ref="L108" r:id="rId1017" location="gid=0" xr:uid="{00000000-0004-0000-0000-0000F8030000}"/>
    <hyperlink ref="M108" r:id="rId1018" location="gid=220845932" xr:uid="{00000000-0004-0000-0000-0000F9030000}"/>
    <hyperlink ref="N108" r:id="rId1019" location="gid=1060184755" xr:uid="{00000000-0004-0000-0000-0000FA030000}"/>
    <hyperlink ref="O108" r:id="rId1020" xr:uid="{00000000-0004-0000-0000-0000FB030000}"/>
    <hyperlink ref="R108" r:id="rId1021" xr:uid="{00000000-0004-0000-0000-0000FC030000}"/>
    <hyperlink ref="S108" r:id="rId1022" location="gid=196455979" xr:uid="{00000000-0004-0000-0000-0000FD030000}"/>
    <hyperlink ref="H109" r:id="rId1023" location="gid=1403140184" xr:uid="{00000000-0004-0000-0000-0000FE030000}"/>
    <hyperlink ref="I109" r:id="rId1024" xr:uid="{00000000-0004-0000-0000-0000FF030000}"/>
    <hyperlink ref="J109" r:id="rId1025" location="gid=735521989" xr:uid="{00000000-0004-0000-0000-000000040000}"/>
    <hyperlink ref="K109" r:id="rId1026" xr:uid="{00000000-0004-0000-0000-000001040000}"/>
    <hyperlink ref="L109" r:id="rId1027" location="gid=0" xr:uid="{00000000-0004-0000-0000-000002040000}"/>
    <hyperlink ref="M109" r:id="rId1028" location="gid=1493660970" xr:uid="{00000000-0004-0000-0000-000003040000}"/>
    <hyperlink ref="N109" r:id="rId1029" location="gid=1060184755" xr:uid="{00000000-0004-0000-0000-000004040000}"/>
    <hyperlink ref="O109" r:id="rId1030" xr:uid="{00000000-0004-0000-0000-000005040000}"/>
    <hyperlink ref="R109" r:id="rId1031" xr:uid="{00000000-0004-0000-0000-000006040000}"/>
    <hyperlink ref="S109" r:id="rId1032" location="gid=827650494" xr:uid="{00000000-0004-0000-0000-000007040000}"/>
    <hyperlink ref="H110" r:id="rId1033" location="gid=910461609" xr:uid="{00000000-0004-0000-0000-000008040000}"/>
    <hyperlink ref="I110" r:id="rId1034" xr:uid="{00000000-0004-0000-0000-000009040000}"/>
    <hyperlink ref="J110" r:id="rId1035" location="gid=735521989" xr:uid="{00000000-0004-0000-0000-00000A040000}"/>
    <hyperlink ref="K110" r:id="rId1036" location="gid=1996311398" xr:uid="{00000000-0004-0000-0000-00000B040000}"/>
    <hyperlink ref="L110" r:id="rId1037" location="gid=0" xr:uid="{00000000-0004-0000-0000-00000C040000}"/>
    <hyperlink ref="M110" r:id="rId1038" location="gid=63846067" xr:uid="{00000000-0004-0000-0000-00000D040000}"/>
    <hyperlink ref="N110" r:id="rId1039" location="gid=1060184755" xr:uid="{00000000-0004-0000-0000-00000E040000}"/>
    <hyperlink ref="O110" r:id="rId1040" xr:uid="{00000000-0004-0000-0000-00000F040000}"/>
    <hyperlink ref="R110" r:id="rId1041" xr:uid="{00000000-0004-0000-0000-000010040000}"/>
    <hyperlink ref="S110" r:id="rId1042" location="gid=629431718" xr:uid="{00000000-0004-0000-0000-000011040000}"/>
    <hyperlink ref="H111" r:id="rId1043" location="gid=910461609" xr:uid="{00000000-0004-0000-0000-000012040000}"/>
    <hyperlink ref="I111" r:id="rId1044" xr:uid="{00000000-0004-0000-0000-000013040000}"/>
    <hyperlink ref="J111" r:id="rId1045" location="gid=735521989" xr:uid="{00000000-0004-0000-0000-000014040000}"/>
    <hyperlink ref="K111" r:id="rId1046" location="gid=1996311398" xr:uid="{00000000-0004-0000-0000-000015040000}"/>
    <hyperlink ref="L111" r:id="rId1047" location="gid=0" xr:uid="{00000000-0004-0000-0000-000016040000}"/>
    <hyperlink ref="M111" r:id="rId1048" location="gid=170495987" xr:uid="{00000000-0004-0000-0000-000017040000}"/>
    <hyperlink ref="N111" r:id="rId1049" location="gid=1060184755" xr:uid="{00000000-0004-0000-0000-000018040000}"/>
    <hyperlink ref="O111" r:id="rId1050" xr:uid="{00000000-0004-0000-0000-000019040000}"/>
    <hyperlink ref="R111" r:id="rId1051" xr:uid="{00000000-0004-0000-0000-00001A040000}"/>
    <hyperlink ref="S111" r:id="rId1052" location="gid=1887798059" xr:uid="{00000000-0004-0000-0000-00001B040000}"/>
    <hyperlink ref="H112" r:id="rId1053" location="gid=910461609" xr:uid="{00000000-0004-0000-0000-00001C040000}"/>
    <hyperlink ref="I112" r:id="rId1054" xr:uid="{00000000-0004-0000-0000-00001D040000}"/>
    <hyperlink ref="J112" r:id="rId1055" location="gid=735521989" xr:uid="{00000000-0004-0000-0000-00001E040000}"/>
    <hyperlink ref="K112" r:id="rId1056" location="gid=1996311398" xr:uid="{00000000-0004-0000-0000-00001F040000}"/>
    <hyperlink ref="L112" r:id="rId1057" location="gid=0" xr:uid="{00000000-0004-0000-0000-000020040000}"/>
    <hyperlink ref="M112" r:id="rId1058" location="gid=730204201" xr:uid="{00000000-0004-0000-0000-000021040000}"/>
    <hyperlink ref="N112" r:id="rId1059" location="gid=1060184755" xr:uid="{00000000-0004-0000-0000-000022040000}"/>
    <hyperlink ref="O112" r:id="rId1060" xr:uid="{00000000-0004-0000-0000-000023040000}"/>
    <hyperlink ref="R112" r:id="rId1061" xr:uid="{00000000-0004-0000-0000-000024040000}"/>
    <hyperlink ref="S112" r:id="rId1062" location="gid=955773435" xr:uid="{00000000-0004-0000-0000-000025040000}"/>
    <hyperlink ref="H113" r:id="rId1063" location="gid=1403140184" xr:uid="{00000000-0004-0000-0000-000026040000}"/>
    <hyperlink ref="I113" r:id="rId1064" xr:uid="{00000000-0004-0000-0000-000027040000}"/>
    <hyperlink ref="J113" r:id="rId1065" location="gid=735521989" xr:uid="{00000000-0004-0000-0000-000028040000}"/>
    <hyperlink ref="K113" r:id="rId1066" location="gid=1996311398" xr:uid="{00000000-0004-0000-0000-000029040000}"/>
    <hyperlink ref="L113" r:id="rId1067" location="gid=0" xr:uid="{00000000-0004-0000-0000-00002A040000}"/>
    <hyperlink ref="M113" r:id="rId1068" location="gid=2024635506" xr:uid="{00000000-0004-0000-0000-00002B040000}"/>
    <hyperlink ref="O113" r:id="rId1069" location="gid=0" xr:uid="{00000000-0004-0000-0000-00002C040000}"/>
    <hyperlink ref="Q113" r:id="rId1070" xr:uid="{00000000-0004-0000-0000-00002D040000}"/>
    <hyperlink ref="R113" r:id="rId1071" location="gid=1637726319" xr:uid="{00000000-0004-0000-0000-00002E040000}"/>
    <hyperlink ref="S113" r:id="rId1072" location="gid=259602973" xr:uid="{00000000-0004-0000-0000-00002F040000}"/>
    <hyperlink ref="H114" r:id="rId1073" location="gid=1403140184" xr:uid="{00000000-0004-0000-0000-000030040000}"/>
    <hyperlink ref="J114" r:id="rId1074" location="gid=735521989" xr:uid="{00000000-0004-0000-0000-000031040000}"/>
    <hyperlink ref="L114" r:id="rId1075" location="gid=0" xr:uid="{00000000-0004-0000-0000-000032040000}"/>
    <hyperlink ref="M114" r:id="rId1076" location="gid=1091733859" xr:uid="{00000000-0004-0000-0000-000033040000}"/>
    <hyperlink ref="N114" r:id="rId1077" location="gid=1575980847" xr:uid="{00000000-0004-0000-0000-000034040000}"/>
    <hyperlink ref="R114" r:id="rId1078" xr:uid="{00000000-0004-0000-0000-000035040000}"/>
    <hyperlink ref="S114" r:id="rId1079" location="gid=1250517552" xr:uid="{00000000-0004-0000-0000-000036040000}"/>
    <hyperlink ref="H115" r:id="rId1080" location="gid=910461609" xr:uid="{00000000-0004-0000-0000-000037040000}"/>
    <hyperlink ref="I115" r:id="rId1081" xr:uid="{00000000-0004-0000-0000-000038040000}"/>
    <hyperlink ref="J115" r:id="rId1082" location="gid=735521989" xr:uid="{00000000-0004-0000-0000-000039040000}"/>
    <hyperlink ref="L115" r:id="rId1083" location="gid=0" xr:uid="{00000000-0004-0000-0000-00003A040000}"/>
    <hyperlink ref="M115" r:id="rId1084" location="gid=157907877" xr:uid="{00000000-0004-0000-0000-00003B040000}"/>
    <hyperlink ref="N115" r:id="rId1085" location="gid=1060184755" xr:uid="{00000000-0004-0000-0000-00003C040000}"/>
    <hyperlink ref="O115" r:id="rId1086" xr:uid="{00000000-0004-0000-0000-00003D040000}"/>
    <hyperlink ref="R115" r:id="rId1087" xr:uid="{00000000-0004-0000-0000-00003E040000}"/>
    <hyperlink ref="S115" r:id="rId1088" location="gid=1833826506" xr:uid="{00000000-0004-0000-0000-00003F040000}"/>
    <hyperlink ref="H116" r:id="rId1089" location="gid=910461609" xr:uid="{00000000-0004-0000-0000-000040040000}"/>
    <hyperlink ref="I116" r:id="rId1090" xr:uid="{00000000-0004-0000-0000-000041040000}"/>
    <hyperlink ref="J116" r:id="rId1091" location="gid=735521989" xr:uid="{00000000-0004-0000-0000-000042040000}"/>
    <hyperlink ref="K116" r:id="rId1092" location="gid=1996311398" xr:uid="{00000000-0004-0000-0000-000043040000}"/>
    <hyperlink ref="L116" r:id="rId1093" location="gid=0" xr:uid="{00000000-0004-0000-0000-000044040000}"/>
    <hyperlink ref="M116" r:id="rId1094" location="gid=1485460610" xr:uid="{00000000-0004-0000-0000-000045040000}"/>
    <hyperlink ref="O116" r:id="rId1095" xr:uid="{00000000-0004-0000-0000-000046040000}"/>
    <hyperlink ref="R116" r:id="rId1096" location="gid=0" xr:uid="{00000000-0004-0000-0000-000047040000}"/>
    <hyperlink ref="S116" r:id="rId1097" location="gid=1720711201" xr:uid="{00000000-0004-0000-0000-000048040000}"/>
    <hyperlink ref="H117" r:id="rId1098" location="gid=824808014" xr:uid="{00000000-0004-0000-0000-000049040000}"/>
    <hyperlink ref="I117" r:id="rId1099" xr:uid="{00000000-0004-0000-0000-00004A040000}"/>
    <hyperlink ref="J117" r:id="rId1100" location="gid=0" xr:uid="{00000000-0004-0000-0000-00004B040000}"/>
    <hyperlink ref="K117" r:id="rId1101" location="gid=1996311398" xr:uid="{00000000-0004-0000-0000-00004C040000}"/>
    <hyperlink ref="L117" r:id="rId1102" location="gid=0" xr:uid="{00000000-0004-0000-0000-00004D040000}"/>
    <hyperlink ref="M117" r:id="rId1103" location="gid=452900263" xr:uid="{00000000-0004-0000-0000-00004E040000}"/>
    <hyperlink ref="O117" r:id="rId1104" xr:uid="{00000000-0004-0000-0000-00004F040000}"/>
    <hyperlink ref="R117" r:id="rId1105" location="gid=1637726319" xr:uid="{00000000-0004-0000-0000-000050040000}"/>
    <hyperlink ref="S117" r:id="rId1106" location="gid=502993855" xr:uid="{00000000-0004-0000-0000-000051040000}"/>
    <hyperlink ref="H118" r:id="rId1107" location="gid=910461609" xr:uid="{00000000-0004-0000-0000-000052040000}"/>
    <hyperlink ref="I118" r:id="rId1108" xr:uid="{00000000-0004-0000-0000-000053040000}"/>
    <hyperlink ref="J118" r:id="rId1109" location="gid=735521989" xr:uid="{00000000-0004-0000-0000-000054040000}"/>
    <hyperlink ref="K118" r:id="rId1110" location="gid=1996311398" xr:uid="{00000000-0004-0000-0000-000055040000}"/>
    <hyperlink ref="L118" r:id="rId1111" xr:uid="{00000000-0004-0000-0000-000056040000}"/>
    <hyperlink ref="M118" r:id="rId1112" location="gid=1410057232" xr:uid="{00000000-0004-0000-0000-000057040000}"/>
    <hyperlink ref="O118" r:id="rId1113" xr:uid="{00000000-0004-0000-0000-000058040000}"/>
    <hyperlink ref="R118" r:id="rId1114" xr:uid="{00000000-0004-0000-0000-000059040000}"/>
    <hyperlink ref="S118" r:id="rId1115" location="gid=1938729215" xr:uid="{00000000-0004-0000-0000-00005A040000}"/>
    <hyperlink ref="H119" r:id="rId1116" location="gid=1403140184" xr:uid="{00000000-0004-0000-0000-00005B040000}"/>
    <hyperlink ref="I119" r:id="rId1117" xr:uid="{00000000-0004-0000-0000-00005C040000}"/>
    <hyperlink ref="J119" r:id="rId1118" location="gid=735521989" xr:uid="{00000000-0004-0000-0000-00005D040000}"/>
    <hyperlink ref="K119" r:id="rId1119" location="gid=1996311398.0" xr:uid="{00000000-0004-0000-0000-00005E040000}"/>
    <hyperlink ref="L119" r:id="rId1120" location="gid=1881069524" xr:uid="{00000000-0004-0000-0000-00005F040000}"/>
    <hyperlink ref="M119" r:id="rId1121" location="gid=915244978" xr:uid="{00000000-0004-0000-0000-000060040000}"/>
    <hyperlink ref="O119" r:id="rId1122" xr:uid="{00000000-0004-0000-0000-000061040000}"/>
    <hyperlink ref="R119" r:id="rId1123" location="gid=0" xr:uid="{00000000-0004-0000-0000-000062040000}"/>
    <hyperlink ref="S119" r:id="rId1124" location="gid=1017143424" xr:uid="{00000000-0004-0000-0000-000063040000}"/>
    <hyperlink ref="H120" r:id="rId1125" location="gid=2129239104" xr:uid="{00000000-0004-0000-0000-000064040000}"/>
    <hyperlink ref="I120" r:id="rId1126" xr:uid="{00000000-0004-0000-0000-000065040000}"/>
    <hyperlink ref="J120" r:id="rId1127" location="gid=735521989" xr:uid="{00000000-0004-0000-0000-000066040000}"/>
    <hyperlink ref="K120" r:id="rId1128" location="gid=1996311398" xr:uid="{00000000-0004-0000-0000-000067040000}"/>
    <hyperlink ref="L120" r:id="rId1129" location="gid=0" xr:uid="{00000000-0004-0000-0000-000068040000}"/>
    <hyperlink ref="M120" r:id="rId1130" location="gid=661901940" xr:uid="{00000000-0004-0000-0000-000069040000}"/>
    <hyperlink ref="O120" r:id="rId1131" location="gid=0" xr:uid="{00000000-0004-0000-0000-00006A040000}"/>
    <hyperlink ref="R120" r:id="rId1132" xr:uid="{00000000-0004-0000-0000-00006B040000}"/>
    <hyperlink ref="S120" r:id="rId1133" location="gid=35222637" xr:uid="{00000000-0004-0000-0000-00006C040000}"/>
    <hyperlink ref="H121" r:id="rId1134" location="gid=2129239104" xr:uid="{00000000-0004-0000-0000-00006D040000}"/>
    <hyperlink ref="I121" r:id="rId1135" xr:uid="{00000000-0004-0000-0000-00006E040000}"/>
    <hyperlink ref="J121" r:id="rId1136" location="gid=735521989" xr:uid="{00000000-0004-0000-0000-00006F040000}"/>
    <hyperlink ref="K121" r:id="rId1137" location="gid=1996311398" xr:uid="{00000000-0004-0000-0000-000070040000}"/>
    <hyperlink ref="L121" r:id="rId1138" location="gid=0" xr:uid="{00000000-0004-0000-0000-000071040000}"/>
    <hyperlink ref="M121" r:id="rId1139" location="gid=472731949" xr:uid="{00000000-0004-0000-0000-000072040000}"/>
    <hyperlink ref="N121" r:id="rId1140" location="gid=1060184755" xr:uid="{00000000-0004-0000-0000-000073040000}"/>
    <hyperlink ref="O121" r:id="rId1141" location="gid=0" xr:uid="{00000000-0004-0000-0000-000074040000}"/>
    <hyperlink ref="R121" r:id="rId1142" location="gid=0" xr:uid="{00000000-0004-0000-0000-000075040000}"/>
    <hyperlink ref="S121" r:id="rId1143" location="gid=1381295998" xr:uid="{00000000-0004-0000-0000-000076040000}"/>
    <hyperlink ref="H122" r:id="rId1144" location="gid=1996311398" xr:uid="{00000000-0004-0000-0000-000077040000}"/>
    <hyperlink ref="I122" r:id="rId1145" xr:uid="{00000000-0004-0000-0000-000078040000}"/>
    <hyperlink ref="J122" r:id="rId1146" location="gid=735521989" xr:uid="{00000000-0004-0000-0000-000079040000}"/>
    <hyperlink ref="K122" r:id="rId1147" location="gid=1996311398" xr:uid="{00000000-0004-0000-0000-00007A040000}"/>
    <hyperlink ref="L122" r:id="rId1148" location="gid=0" xr:uid="{00000000-0004-0000-0000-00007B040000}"/>
    <hyperlink ref="M122" r:id="rId1149" location="gid=940440540" xr:uid="{00000000-0004-0000-0000-00007C040000}"/>
    <hyperlink ref="N122" r:id="rId1150" location="gid=1060184755" xr:uid="{00000000-0004-0000-0000-00007D040000}"/>
    <hyperlink ref="O122" r:id="rId1151" location="gid=0" xr:uid="{00000000-0004-0000-0000-00007E040000}"/>
    <hyperlink ref="R122" r:id="rId1152" xr:uid="{00000000-0004-0000-0000-00007F040000}"/>
    <hyperlink ref="S122" r:id="rId1153" location="gid=157481418" xr:uid="{00000000-0004-0000-0000-000080040000}"/>
    <hyperlink ref="H123" r:id="rId1154" location="gid=2129239104" xr:uid="{00000000-0004-0000-0000-000081040000}"/>
    <hyperlink ref="I123" r:id="rId1155" xr:uid="{00000000-0004-0000-0000-000082040000}"/>
    <hyperlink ref="J123" r:id="rId1156" location="gid=735521989" xr:uid="{00000000-0004-0000-0000-000083040000}"/>
    <hyperlink ref="K123" r:id="rId1157" location="gid=1996311398" xr:uid="{00000000-0004-0000-0000-000084040000}"/>
    <hyperlink ref="L123" r:id="rId1158" location="gid=0" xr:uid="{00000000-0004-0000-0000-000085040000}"/>
    <hyperlink ref="M123" r:id="rId1159" location="gid=67915915" xr:uid="{00000000-0004-0000-0000-000086040000}"/>
    <hyperlink ref="N123" r:id="rId1160" location="gid=1060184755" xr:uid="{00000000-0004-0000-0000-000087040000}"/>
    <hyperlink ref="O123" r:id="rId1161" location="gid=0" xr:uid="{00000000-0004-0000-0000-000088040000}"/>
    <hyperlink ref="R123" r:id="rId1162" xr:uid="{00000000-0004-0000-0000-000089040000}"/>
    <hyperlink ref="S123" r:id="rId1163" location="gid=339468081" xr:uid="{00000000-0004-0000-0000-00008A040000}"/>
    <hyperlink ref="J124" r:id="rId1164" location="gid=735521989" xr:uid="{00000000-0004-0000-0000-00008B040000}"/>
    <hyperlink ref="L124" r:id="rId1165" location="gid=0" xr:uid="{00000000-0004-0000-0000-00008C040000}"/>
    <hyperlink ref="M124" r:id="rId1166" location="gid=639379435" xr:uid="{00000000-0004-0000-0000-00008D040000}"/>
    <hyperlink ref="Q124" r:id="rId1167" xr:uid="{00000000-0004-0000-0000-00008E040000}"/>
    <hyperlink ref="R124" r:id="rId1168" xr:uid="{00000000-0004-0000-0000-00008F040000}"/>
    <hyperlink ref="S124" r:id="rId1169" location="gid=1163407368" xr:uid="{00000000-0004-0000-0000-000090040000}"/>
    <hyperlink ref="J125" r:id="rId1170" location="gid=735521989" xr:uid="{00000000-0004-0000-0000-000091040000}"/>
    <hyperlink ref="L125" r:id="rId1171" location="gid=0" xr:uid="{00000000-0004-0000-0000-000092040000}"/>
    <hyperlink ref="M125" r:id="rId1172" location="gid=1489410012" xr:uid="{00000000-0004-0000-0000-000093040000}"/>
    <hyperlink ref="Q125" r:id="rId1173" xr:uid="{00000000-0004-0000-0000-000094040000}"/>
    <hyperlink ref="R125" r:id="rId1174" xr:uid="{00000000-0004-0000-0000-000095040000}"/>
    <hyperlink ref="S125" r:id="rId1175" location="gid=949458095" xr:uid="{00000000-0004-0000-0000-000096040000}"/>
    <hyperlink ref="J126" r:id="rId1176" location="gid=735521989" xr:uid="{00000000-0004-0000-0000-000097040000}"/>
    <hyperlink ref="L126" r:id="rId1177" location="gid=0" xr:uid="{00000000-0004-0000-0000-000098040000}"/>
    <hyperlink ref="M126" r:id="rId1178" location="gid=366884024" xr:uid="{00000000-0004-0000-0000-000099040000}"/>
    <hyperlink ref="N126" r:id="rId1179" location="gid=1575980847" xr:uid="{00000000-0004-0000-0000-00009A040000}"/>
    <hyperlink ref="Q126" r:id="rId1180" xr:uid="{00000000-0004-0000-0000-00009B040000}"/>
    <hyperlink ref="R126" r:id="rId1181" xr:uid="{00000000-0004-0000-0000-00009C040000}"/>
    <hyperlink ref="S126" r:id="rId1182" location="gid=1035423336" xr:uid="{00000000-0004-0000-0000-00009D040000}"/>
    <hyperlink ref="H127" r:id="rId1183" location="gid=2129239104" xr:uid="{00000000-0004-0000-0000-00009E040000}"/>
    <hyperlink ref="I127" r:id="rId1184" xr:uid="{00000000-0004-0000-0000-00009F040000}"/>
    <hyperlink ref="J127" r:id="rId1185" location="gid=735521989" xr:uid="{00000000-0004-0000-0000-0000A0040000}"/>
    <hyperlink ref="K127" r:id="rId1186" location="gid=1996311398" xr:uid="{00000000-0004-0000-0000-0000A1040000}"/>
    <hyperlink ref="L127" r:id="rId1187" location="gid=0" xr:uid="{00000000-0004-0000-0000-0000A2040000}"/>
    <hyperlink ref="M127" r:id="rId1188" location="gid=243678762" xr:uid="{00000000-0004-0000-0000-0000A3040000}"/>
    <hyperlink ref="N127" r:id="rId1189" location="gid=1575980847" xr:uid="{00000000-0004-0000-0000-0000A4040000}"/>
    <hyperlink ref="O127" r:id="rId1190" location="gid=0" xr:uid="{00000000-0004-0000-0000-0000A5040000}"/>
    <hyperlink ref="R127" r:id="rId1191" location="gid=0" xr:uid="{00000000-0004-0000-0000-0000A6040000}"/>
    <hyperlink ref="S127" r:id="rId1192" location="gid=752593573" xr:uid="{00000000-0004-0000-0000-0000A7040000}"/>
    <hyperlink ref="H128" r:id="rId1193" location="gid=2129239104" xr:uid="{00000000-0004-0000-0000-0000A8040000}"/>
    <hyperlink ref="I128" r:id="rId1194" xr:uid="{00000000-0004-0000-0000-0000A9040000}"/>
    <hyperlink ref="J128" r:id="rId1195" location="gid=735521989" xr:uid="{00000000-0004-0000-0000-0000AA040000}"/>
    <hyperlink ref="K128" r:id="rId1196" location="gid=1996311398" xr:uid="{00000000-0004-0000-0000-0000AB040000}"/>
    <hyperlink ref="L128" r:id="rId1197" location="gid=0" xr:uid="{00000000-0004-0000-0000-0000AC040000}"/>
    <hyperlink ref="M128" r:id="rId1198" location="gid=1809170760" xr:uid="{00000000-0004-0000-0000-0000AD040000}"/>
    <hyperlink ref="N128" r:id="rId1199" location="gid=1060184755" xr:uid="{00000000-0004-0000-0000-0000AE040000}"/>
    <hyperlink ref="O128" r:id="rId1200" xr:uid="{00000000-0004-0000-0000-0000AF040000}"/>
    <hyperlink ref="R128" r:id="rId1201" xr:uid="{00000000-0004-0000-0000-0000B0040000}"/>
    <hyperlink ref="S128" r:id="rId1202" location="gid=123180200" xr:uid="{00000000-0004-0000-0000-0000B1040000}"/>
    <hyperlink ref="H129" r:id="rId1203" location="gid=2129239104" xr:uid="{00000000-0004-0000-0000-0000B2040000}"/>
    <hyperlink ref="I129" r:id="rId1204" xr:uid="{00000000-0004-0000-0000-0000B3040000}"/>
    <hyperlink ref="J129" r:id="rId1205" location="gid=735521989" xr:uid="{00000000-0004-0000-0000-0000B4040000}"/>
    <hyperlink ref="K129" r:id="rId1206" location="gid=1996311398" xr:uid="{00000000-0004-0000-0000-0000B5040000}"/>
    <hyperlink ref="L129" r:id="rId1207" location="gid=0" xr:uid="{00000000-0004-0000-0000-0000B6040000}"/>
    <hyperlink ref="M129" r:id="rId1208" location="gid=1597131714" xr:uid="{00000000-0004-0000-0000-0000B7040000}"/>
    <hyperlink ref="O129" r:id="rId1209" location="gid=0" xr:uid="{00000000-0004-0000-0000-0000B8040000}"/>
    <hyperlink ref="R129" r:id="rId1210" location="gid=0" xr:uid="{00000000-0004-0000-0000-0000B9040000}"/>
    <hyperlink ref="S129" r:id="rId1211" location="gid=328237995" xr:uid="{00000000-0004-0000-0000-0000BA040000}"/>
    <hyperlink ref="H130" r:id="rId1212" location="gid=2129239104" xr:uid="{00000000-0004-0000-0000-0000BB040000}"/>
    <hyperlink ref="I130" r:id="rId1213" xr:uid="{00000000-0004-0000-0000-0000BC040000}"/>
    <hyperlink ref="J130" r:id="rId1214" location="gid=735521989" xr:uid="{00000000-0004-0000-0000-0000BD040000}"/>
    <hyperlink ref="K130" r:id="rId1215" location="gid=1996311398" xr:uid="{00000000-0004-0000-0000-0000BE040000}"/>
    <hyperlink ref="L130" r:id="rId1216" location="gid=0" xr:uid="{00000000-0004-0000-0000-0000BF040000}"/>
    <hyperlink ref="M130" r:id="rId1217" location="gid=241397869" xr:uid="{00000000-0004-0000-0000-0000C0040000}"/>
    <hyperlink ref="N130" r:id="rId1218" location="gid=1060184755" xr:uid="{00000000-0004-0000-0000-0000C1040000}"/>
    <hyperlink ref="O130" r:id="rId1219" xr:uid="{00000000-0004-0000-0000-0000C2040000}"/>
    <hyperlink ref="R130" r:id="rId1220" xr:uid="{00000000-0004-0000-0000-0000C3040000}"/>
    <hyperlink ref="S130" r:id="rId1221" location="gid=1906838978" xr:uid="{00000000-0004-0000-0000-0000C4040000}"/>
    <hyperlink ref="H131" r:id="rId1222" location="gid=2129239104" xr:uid="{00000000-0004-0000-0000-0000C5040000}"/>
    <hyperlink ref="I131" r:id="rId1223" xr:uid="{00000000-0004-0000-0000-0000C6040000}"/>
    <hyperlink ref="J131" r:id="rId1224" location="gid=735521989" xr:uid="{00000000-0004-0000-0000-0000C7040000}"/>
    <hyperlink ref="K131" r:id="rId1225" location="gid=1996311398" xr:uid="{00000000-0004-0000-0000-0000C8040000}"/>
    <hyperlink ref="L131" r:id="rId1226" location="gid=0" xr:uid="{00000000-0004-0000-0000-0000C9040000}"/>
    <hyperlink ref="M131" r:id="rId1227" location="gid=1385136317" xr:uid="{00000000-0004-0000-0000-0000CA040000}"/>
    <hyperlink ref="N131" r:id="rId1228" location="gid=1060184755" xr:uid="{00000000-0004-0000-0000-0000CB040000}"/>
    <hyperlink ref="O131" r:id="rId1229" location="gid=0" xr:uid="{00000000-0004-0000-0000-0000CC040000}"/>
    <hyperlink ref="R131" r:id="rId1230" xr:uid="{00000000-0004-0000-0000-0000CD040000}"/>
    <hyperlink ref="S131" r:id="rId1231" location="gid=1676515651" xr:uid="{00000000-0004-0000-0000-0000CE040000}"/>
    <hyperlink ref="H132" r:id="rId1232" location="gid=2129239104" xr:uid="{00000000-0004-0000-0000-0000CF040000}"/>
    <hyperlink ref="I132" r:id="rId1233" xr:uid="{00000000-0004-0000-0000-0000D0040000}"/>
    <hyperlink ref="J132" r:id="rId1234" location="gid=735521989" xr:uid="{00000000-0004-0000-0000-0000D1040000}"/>
    <hyperlink ref="K132" r:id="rId1235" location="gid=1996311398" xr:uid="{00000000-0004-0000-0000-0000D2040000}"/>
    <hyperlink ref="L132" r:id="rId1236" location="gid=0" xr:uid="{00000000-0004-0000-0000-0000D3040000}"/>
    <hyperlink ref="M132" r:id="rId1237" location="gid=1740774472" xr:uid="{00000000-0004-0000-0000-0000D4040000}"/>
    <hyperlink ref="O132" r:id="rId1238" location="gid=0" xr:uid="{00000000-0004-0000-0000-0000D5040000}"/>
    <hyperlink ref="R132" r:id="rId1239" location="gid=1637726319" xr:uid="{00000000-0004-0000-0000-0000D6040000}"/>
    <hyperlink ref="S132" r:id="rId1240" location="gid=1074333981" xr:uid="{00000000-0004-0000-0000-0000D7040000}"/>
    <hyperlink ref="H133" r:id="rId1241" location="gid=2129239104" xr:uid="{00000000-0004-0000-0000-0000D8040000}"/>
    <hyperlink ref="I133" r:id="rId1242" xr:uid="{00000000-0004-0000-0000-0000D9040000}"/>
    <hyperlink ref="J133" r:id="rId1243" location="gid=735521989" xr:uid="{00000000-0004-0000-0000-0000DA040000}"/>
    <hyperlink ref="K133" r:id="rId1244" location="gid=1996311398" xr:uid="{00000000-0004-0000-0000-0000DB040000}"/>
    <hyperlink ref="L133" r:id="rId1245" location="gid=0" xr:uid="{00000000-0004-0000-0000-0000DC040000}"/>
    <hyperlink ref="M133" r:id="rId1246" location="gid=1219923403" xr:uid="{00000000-0004-0000-0000-0000DD040000}"/>
    <hyperlink ref="N133" r:id="rId1247" location="gid=1060184755" xr:uid="{00000000-0004-0000-0000-0000DE040000}"/>
    <hyperlink ref="R133" r:id="rId1248" xr:uid="{00000000-0004-0000-0000-0000DF040000}"/>
    <hyperlink ref="S133" r:id="rId1249" location="gid=1200022168" xr:uid="{00000000-0004-0000-0000-0000E0040000}"/>
    <hyperlink ref="H134" r:id="rId1250" location="gid=2129239104" xr:uid="{00000000-0004-0000-0000-0000E1040000}"/>
    <hyperlink ref="I134" r:id="rId1251" xr:uid="{00000000-0004-0000-0000-0000E2040000}"/>
    <hyperlink ref="J134" r:id="rId1252" location="gid=735521989" xr:uid="{00000000-0004-0000-0000-0000E3040000}"/>
    <hyperlink ref="K134" r:id="rId1253" location="gid=1996311398" xr:uid="{00000000-0004-0000-0000-0000E4040000}"/>
    <hyperlink ref="L134" r:id="rId1254" location="gid=0" xr:uid="{00000000-0004-0000-0000-0000E5040000}"/>
    <hyperlink ref="M134" r:id="rId1255" location="gid=1614279514" xr:uid="{00000000-0004-0000-0000-0000E6040000}"/>
    <hyperlink ref="N134" r:id="rId1256" location="gid=1575980847" xr:uid="{00000000-0004-0000-0000-0000E7040000}"/>
    <hyperlink ref="R134" r:id="rId1257" xr:uid="{00000000-0004-0000-0000-0000E8040000}"/>
    <hyperlink ref="S134" r:id="rId1258" location="gid=1103856269" xr:uid="{00000000-0004-0000-0000-0000E9040000}"/>
    <hyperlink ref="H135" r:id="rId1259" location="gid=2129239104" xr:uid="{00000000-0004-0000-0000-0000EA040000}"/>
    <hyperlink ref="I135" r:id="rId1260" xr:uid="{00000000-0004-0000-0000-0000EB040000}"/>
    <hyperlink ref="J135" r:id="rId1261" location="gid=735521989" xr:uid="{00000000-0004-0000-0000-0000EC040000}"/>
    <hyperlink ref="K135" r:id="rId1262" location="gid=1996311398" xr:uid="{00000000-0004-0000-0000-0000ED040000}"/>
    <hyperlink ref="L135" r:id="rId1263" location="gid=0" xr:uid="{00000000-0004-0000-0000-0000EE040000}"/>
    <hyperlink ref="M135" r:id="rId1264" location="gid=2127673758" xr:uid="{00000000-0004-0000-0000-0000EF040000}"/>
    <hyperlink ref="N135" r:id="rId1265" location="gid=1060184755" xr:uid="{00000000-0004-0000-0000-0000F0040000}"/>
    <hyperlink ref="R135" r:id="rId1266" xr:uid="{00000000-0004-0000-0000-0000F1040000}"/>
    <hyperlink ref="S135" r:id="rId1267" location="gid=1904479597" xr:uid="{00000000-0004-0000-0000-0000F2040000}"/>
    <hyperlink ref="H136" r:id="rId1268" location="gid=2129239104" xr:uid="{00000000-0004-0000-0000-0000F3040000}"/>
    <hyperlink ref="I136" r:id="rId1269" xr:uid="{00000000-0004-0000-0000-0000F4040000}"/>
    <hyperlink ref="J136" r:id="rId1270" location="gid=735521989" xr:uid="{00000000-0004-0000-0000-0000F5040000}"/>
    <hyperlink ref="K136" r:id="rId1271" location="gid=1996311398" xr:uid="{00000000-0004-0000-0000-0000F6040000}"/>
    <hyperlink ref="L136" r:id="rId1272" location="gid=0" xr:uid="{00000000-0004-0000-0000-0000F7040000}"/>
    <hyperlink ref="M136" r:id="rId1273" location="gid=1423838819" xr:uid="{00000000-0004-0000-0000-0000F8040000}"/>
    <hyperlink ref="N136" r:id="rId1274" location="gid=1060184755" xr:uid="{00000000-0004-0000-0000-0000F9040000}"/>
    <hyperlink ref="Q136" r:id="rId1275" xr:uid="{00000000-0004-0000-0000-0000FA040000}"/>
    <hyperlink ref="R136" r:id="rId1276" location="gid=0" xr:uid="{00000000-0004-0000-0000-0000FB040000}"/>
    <hyperlink ref="S136" r:id="rId1277" location="gid=1794139344" xr:uid="{00000000-0004-0000-0000-0000FC040000}"/>
    <hyperlink ref="H137" r:id="rId1278" location="gid=2129239104" xr:uid="{00000000-0004-0000-0000-0000FD040000}"/>
    <hyperlink ref="I137" r:id="rId1279" xr:uid="{00000000-0004-0000-0000-0000FE040000}"/>
    <hyperlink ref="J137" r:id="rId1280" location="gid=735521989" xr:uid="{00000000-0004-0000-0000-0000FF040000}"/>
    <hyperlink ref="K137" r:id="rId1281" location="gid=1996311398" xr:uid="{00000000-0004-0000-0000-000000050000}"/>
    <hyperlink ref="L137" r:id="rId1282" location="gid=0" xr:uid="{00000000-0004-0000-0000-000001050000}"/>
    <hyperlink ref="M137" r:id="rId1283" location="gid=905735801" xr:uid="{00000000-0004-0000-0000-000002050000}"/>
    <hyperlink ref="N137" r:id="rId1284" location="gid=1575980847" xr:uid="{00000000-0004-0000-0000-000003050000}"/>
    <hyperlink ref="R137" r:id="rId1285" location="gid=0" xr:uid="{00000000-0004-0000-0000-000004050000}"/>
    <hyperlink ref="S137" r:id="rId1286" location="gid=875832486" xr:uid="{00000000-0004-0000-0000-000005050000}"/>
    <hyperlink ref="H138" r:id="rId1287" location="gid=2129239104" xr:uid="{00000000-0004-0000-0000-000006050000}"/>
    <hyperlink ref="I138" r:id="rId1288" xr:uid="{00000000-0004-0000-0000-000007050000}"/>
    <hyperlink ref="J138" r:id="rId1289" location="gid=735521989" xr:uid="{00000000-0004-0000-0000-000008050000}"/>
    <hyperlink ref="K138" r:id="rId1290" location="gid=1996311398" xr:uid="{00000000-0004-0000-0000-000009050000}"/>
    <hyperlink ref="L138" r:id="rId1291" location="gid=0" xr:uid="{00000000-0004-0000-0000-00000A050000}"/>
    <hyperlink ref="M138" r:id="rId1292" location="gid=723500596" xr:uid="{00000000-0004-0000-0000-00000B050000}"/>
    <hyperlink ref="N138" r:id="rId1293" location="gid=1060184755" xr:uid="{00000000-0004-0000-0000-00000C050000}"/>
    <hyperlink ref="R138" r:id="rId1294" xr:uid="{00000000-0004-0000-0000-00000D050000}"/>
    <hyperlink ref="S138" r:id="rId1295" location="gid=1198546092" xr:uid="{00000000-0004-0000-0000-00000E050000}"/>
    <hyperlink ref="H139" r:id="rId1296" location="gid=2129239104" xr:uid="{00000000-0004-0000-0000-00000F050000}"/>
    <hyperlink ref="I139" r:id="rId1297" xr:uid="{00000000-0004-0000-0000-000010050000}"/>
    <hyperlink ref="J139" r:id="rId1298" location="gid=735521989" xr:uid="{00000000-0004-0000-0000-000011050000}"/>
    <hyperlink ref="K139" r:id="rId1299" location="gid=1996311398" xr:uid="{00000000-0004-0000-0000-000012050000}"/>
    <hyperlink ref="L139" r:id="rId1300" location="gid=0" xr:uid="{00000000-0004-0000-0000-000013050000}"/>
    <hyperlink ref="M139" r:id="rId1301" location="gid=941730122" xr:uid="{00000000-0004-0000-0000-000014050000}"/>
    <hyperlink ref="N139" r:id="rId1302" location="gid=1575980847" xr:uid="{00000000-0004-0000-0000-000015050000}"/>
    <hyperlink ref="R139" r:id="rId1303" location="gid=0" xr:uid="{00000000-0004-0000-0000-000016050000}"/>
    <hyperlink ref="S139" r:id="rId1304" location="gid=1796568963" xr:uid="{00000000-0004-0000-0000-000017050000}"/>
    <hyperlink ref="H140" r:id="rId1305" location="gid=2129239104" xr:uid="{00000000-0004-0000-0000-000018050000}"/>
    <hyperlink ref="I140" r:id="rId1306" xr:uid="{00000000-0004-0000-0000-000019050000}"/>
    <hyperlink ref="J140" r:id="rId1307" location="gid=735521989" xr:uid="{00000000-0004-0000-0000-00001A050000}"/>
    <hyperlink ref="K140" r:id="rId1308" location="gid=1996311398" xr:uid="{00000000-0004-0000-0000-00001B050000}"/>
    <hyperlink ref="L140" r:id="rId1309" location="gid=0" xr:uid="{00000000-0004-0000-0000-00001C050000}"/>
    <hyperlink ref="M140" r:id="rId1310" location="gid=1701242351" xr:uid="{00000000-0004-0000-0000-00001D050000}"/>
    <hyperlink ref="N140" r:id="rId1311" location="gid=1060184755" xr:uid="{00000000-0004-0000-0000-00001E050000}"/>
    <hyperlink ref="R140" r:id="rId1312" xr:uid="{00000000-0004-0000-0000-00001F050000}"/>
    <hyperlink ref="S140" r:id="rId1313" location="gid=1778204529" xr:uid="{00000000-0004-0000-0000-000020050000}"/>
    <hyperlink ref="H141" r:id="rId1314" location="gid=2129239104" xr:uid="{00000000-0004-0000-0000-000021050000}"/>
    <hyperlink ref="I141" r:id="rId1315" xr:uid="{00000000-0004-0000-0000-000022050000}"/>
    <hyperlink ref="J141" r:id="rId1316" location="gid=735521989" xr:uid="{00000000-0004-0000-0000-000023050000}"/>
    <hyperlink ref="K141" r:id="rId1317" location="gid=1996311398" xr:uid="{00000000-0004-0000-0000-000024050000}"/>
    <hyperlink ref="L141" r:id="rId1318" location="gid=0" xr:uid="{00000000-0004-0000-0000-000025050000}"/>
    <hyperlink ref="M141" r:id="rId1319" location="gid=1857202866" xr:uid="{00000000-0004-0000-0000-000026050000}"/>
    <hyperlink ref="N141" r:id="rId1320" location="gid=1060184755" xr:uid="{00000000-0004-0000-0000-000027050000}"/>
    <hyperlink ref="R141" r:id="rId1321" location="gid=0" xr:uid="{00000000-0004-0000-0000-000028050000}"/>
    <hyperlink ref="S141" r:id="rId1322" location="gid=2024508158" xr:uid="{00000000-0004-0000-0000-000029050000}"/>
    <hyperlink ref="H142" r:id="rId1323" location="gid=2129239104" xr:uid="{00000000-0004-0000-0000-00002A050000}"/>
    <hyperlink ref="I142" r:id="rId1324" xr:uid="{00000000-0004-0000-0000-00002B050000}"/>
    <hyperlink ref="J142" r:id="rId1325" location="gid=735521989" xr:uid="{00000000-0004-0000-0000-00002C050000}"/>
    <hyperlink ref="K142" r:id="rId1326" location="gid=1996311398" xr:uid="{00000000-0004-0000-0000-00002D050000}"/>
    <hyperlink ref="L142" r:id="rId1327" location="gid=0" xr:uid="{00000000-0004-0000-0000-00002E050000}"/>
    <hyperlink ref="M142" r:id="rId1328" location="gid=595554641" xr:uid="{00000000-0004-0000-0000-00002F050000}"/>
    <hyperlink ref="R142" r:id="rId1329" xr:uid="{00000000-0004-0000-0000-000030050000}"/>
    <hyperlink ref="S142" r:id="rId1330" location="gid=1509737040" xr:uid="{00000000-0004-0000-0000-000031050000}"/>
    <hyperlink ref="H143" r:id="rId1331" location="gid=2129239104" xr:uid="{00000000-0004-0000-0000-000032050000}"/>
    <hyperlink ref="I143" r:id="rId1332" xr:uid="{00000000-0004-0000-0000-000033050000}"/>
    <hyperlink ref="J143" r:id="rId1333" location="gid=735521989" xr:uid="{00000000-0004-0000-0000-000034050000}"/>
    <hyperlink ref="K143" r:id="rId1334" location="gid=1996311398" xr:uid="{00000000-0004-0000-0000-000035050000}"/>
    <hyperlink ref="L143" r:id="rId1335" location="gid=0" xr:uid="{00000000-0004-0000-0000-000036050000}"/>
    <hyperlink ref="M143" r:id="rId1336" location="gid=232282289" xr:uid="{00000000-0004-0000-0000-000037050000}"/>
    <hyperlink ref="R143" r:id="rId1337" xr:uid="{00000000-0004-0000-0000-000038050000}"/>
    <hyperlink ref="S143" r:id="rId1338" location="gid=190927769" xr:uid="{00000000-0004-0000-0000-000039050000}"/>
    <hyperlink ref="H144" r:id="rId1339" location="gid=2129239104" xr:uid="{00000000-0004-0000-0000-00003A050000}"/>
    <hyperlink ref="I144" r:id="rId1340" xr:uid="{00000000-0004-0000-0000-00003B050000}"/>
    <hyperlink ref="J144" r:id="rId1341" location="gid=735521989" xr:uid="{00000000-0004-0000-0000-00003C050000}"/>
    <hyperlink ref="K144" r:id="rId1342" location="gid=1996311398" xr:uid="{00000000-0004-0000-0000-00003D050000}"/>
    <hyperlink ref="L144" r:id="rId1343" location="gid=0" xr:uid="{00000000-0004-0000-0000-00003E050000}"/>
    <hyperlink ref="M144" r:id="rId1344" location="gid=707972140" xr:uid="{00000000-0004-0000-0000-00003F050000}"/>
    <hyperlink ref="R144" r:id="rId1345" location="gid=0" xr:uid="{00000000-0004-0000-0000-000040050000}"/>
    <hyperlink ref="S144" r:id="rId1346" location="gid=1225991757" xr:uid="{00000000-0004-0000-0000-000041050000}"/>
    <hyperlink ref="H145" r:id="rId1347" location="gid=2129239104" xr:uid="{00000000-0004-0000-0000-000042050000}"/>
    <hyperlink ref="I145" r:id="rId1348" xr:uid="{00000000-0004-0000-0000-000043050000}"/>
    <hyperlink ref="J145" r:id="rId1349" location="gid=735521989" xr:uid="{00000000-0004-0000-0000-000044050000}"/>
    <hyperlink ref="K145" r:id="rId1350" location="gid=1996311398" xr:uid="{00000000-0004-0000-0000-000045050000}"/>
    <hyperlink ref="L145" r:id="rId1351" location="gid=0" xr:uid="{00000000-0004-0000-0000-000046050000}"/>
    <hyperlink ref="M145" r:id="rId1352" location="gid=539535748" xr:uid="{00000000-0004-0000-0000-000047050000}"/>
    <hyperlink ref="R145" r:id="rId1353" xr:uid="{00000000-0004-0000-0000-000048050000}"/>
    <hyperlink ref="S145" r:id="rId1354" location="gid=1095206890" xr:uid="{00000000-0004-0000-0000-000049050000}"/>
    <hyperlink ref="H146" r:id="rId1355" location="gid=2129239104" xr:uid="{00000000-0004-0000-0000-00004A050000}"/>
    <hyperlink ref="I146" r:id="rId1356" xr:uid="{00000000-0004-0000-0000-00004B050000}"/>
    <hyperlink ref="J146" r:id="rId1357" location="gid=735521989" xr:uid="{00000000-0004-0000-0000-00004C050000}"/>
    <hyperlink ref="K146" r:id="rId1358" location="gid=1996311398" xr:uid="{00000000-0004-0000-0000-00004D050000}"/>
    <hyperlink ref="L146" r:id="rId1359" location="gid=0" xr:uid="{00000000-0004-0000-0000-00004E050000}"/>
    <hyperlink ref="M146" r:id="rId1360" location="gid=1407930537" xr:uid="{00000000-0004-0000-0000-00004F050000}"/>
    <hyperlink ref="R146" r:id="rId1361" location="gid=0" xr:uid="{00000000-0004-0000-0000-000050050000}"/>
    <hyperlink ref="S146" r:id="rId1362" location="gid=1007026197" xr:uid="{00000000-0004-0000-0000-000051050000}"/>
    <hyperlink ref="H147" r:id="rId1363" location="gid=2129239104" xr:uid="{00000000-0004-0000-0000-000052050000}"/>
    <hyperlink ref="I147" r:id="rId1364" xr:uid="{00000000-0004-0000-0000-000053050000}"/>
    <hyperlink ref="J147" r:id="rId1365" location="gid=735521989" xr:uid="{00000000-0004-0000-0000-000054050000}"/>
    <hyperlink ref="K147" r:id="rId1366" location="gid=1996311398" xr:uid="{00000000-0004-0000-0000-000055050000}"/>
    <hyperlink ref="L147" r:id="rId1367" location="gid=0" xr:uid="{00000000-0004-0000-0000-000056050000}"/>
    <hyperlink ref="M147" r:id="rId1368" location="gid=1966429120" xr:uid="{00000000-0004-0000-0000-000057050000}"/>
    <hyperlink ref="N147" r:id="rId1369" location="gid=1575980847" xr:uid="{00000000-0004-0000-0000-000058050000}"/>
    <hyperlink ref="R147" r:id="rId1370" xr:uid="{00000000-0004-0000-0000-000059050000}"/>
    <hyperlink ref="S147" r:id="rId1371" location="gid=946338765" xr:uid="{00000000-0004-0000-0000-00005A050000}"/>
    <hyperlink ref="H148" r:id="rId1372" location="gid=2129239104" xr:uid="{00000000-0004-0000-0000-00005B050000}"/>
    <hyperlink ref="I148" r:id="rId1373" xr:uid="{00000000-0004-0000-0000-00005C050000}"/>
    <hyperlink ref="J148" r:id="rId1374" location="gid=735521989" xr:uid="{00000000-0004-0000-0000-00005D050000}"/>
    <hyperlink ref="K148" r:id="rId1375" location="gid=1996311398" xr:uid="{00000000-0004-0000-0000-00005E050000}"/>
    <hyperlink ref="L148" r:id="rId1376" location="gid=0" xr:uid="{00000000-0004-0000-0000-00005F050000}"/>
    <hyperlink ref="M148" r:id="rId1377" location="gid=1360898153" xr:uid="{00000000-0004-0000-0000-000060050000}"/>
    <hyperlink ref="N148" r:id="rId1378" location="gid=1575980847" xr:uid="{00000000-0004-0000-0000-000061050000}"/>
    <hyperlink ref="R148" r:id="rId1379" xr:uid="{00000000-0004-0000-0000-000062050000}"/>
    <hyperlink ref="S148" r:id="rId1380" location="gid=1084615509" xr:uid="{00000000-0004-0000-0000-000063050000}"/>
    <hyperlink ref="H149" r:id="rId1381" location="gid=2129239104" xr:uid="{00000000-0004-0000-0000-000064050000}"/>
    <hyperlink ref="I149" r:id="rId1382" xr:uid="{00000000-0004-0000-0000-000065050000}"/>
    <hyperlink ref="J149" r:id="rId1383" location="gid=735521989" xr:uid="{00000000-0004-0000-0000-000066050000}"/>
    <hyperlink ref="K149" r:id="rId1384" location="gid=1996311398" xr:uid="{00000000-0004-0000-0000-000067050000}"/>
    <hyperlink ref="L149" r:id="rId1385" location="gid=0" xr:uid="{00000000-0004-0000-0000-000068050000}"/>
    <hyperlink ref="M149" r:id="rId1386" location="gid=2102537465" xr:uid="{00000000-0004-0000-0000-000069050000}"/>
    <hyperlink ref="N149" r:id="rId1387" location="gid=1060184755" xr:uid="{00000000-0004-0000-0000-00006A050000}"/>
    <hyperlink ref="R149" r:id="rId1388" location="gid=0" xr:uid="{00000000-0004-0000-0000-00006B050000}"/>
    <hyperlink ref="S149" r:id="rId1389" location="gid=1123808898" xr:uid="{00000000-0004-0000-0000-00006C050000}"/>
    <hyperlink ref="H150" r:id="rId1390" location="gid=1996311398" xr:uid="{00000000-0004-0000-0000-00006D050000}"/>
    <hyperlink ref="I150" r:id="rId1391" xr:uid="{00000000-0004-0000-0000-00006E050000}"/>
    <hyperlink ref="J150" r:id="rId1392" location="gid=735521989" xr:uid="{00000000-0004-0000-0000-00006F050000}"/>
    <hyperlink ref="K150" r:id="rId1393" location="gid=1996311398" xr:uid="{00000000-0004-0000-0000-000070050000}"/>
    <hyperlink ref="L150" r:id="rId1394" location="gid=0" xr:uid="{00000000-0004-0000-0000-000071050000}"/>
    <hyperlink ref="M150" r:id="rId1395" location="gid=532523856" xr:uid="{00000000-0004-0000-0000-000072050000}"/>
    <hyperlink ref="N150" r:id="rId1396" location="gid=1060184755" xr:uid="{00000000-0004-0000-0000-000073050000}"/>
    <hyperlink ref="R150" r:id="rId1397" location="gid=1881069524" xr:uid="{00000000-0004-0000-0000-000074050000}"/>
    <hyperlink ref="S150" r:id="rId1398" location="gid=1583015006" xr:uid="{00000000-0004-0000-0000-000075050000}"/>
    <hyperlink ref="H151" r:id="rId1399" location="gid=2129239104" xr:uid="{00000000-0004-0000-0000-000076050000}"/>
    <hyperlink ref="I151" r:id="rId1400" xr:uid="{00000000-0004-0000-0000-000077050000}"/>
    <hyperlink ref="J151" r:id="rId1401" location="gid=735521989" xr:uid="{00000000-0004-0000-0000-000078050000}"/>
    <hyperlink ref="K151" r:id="rId1402" location="gid=1996311398" xr:uid="{00000000-0004-0000-0000-000079050000}"/>
    <hyperlink ref="L151" r:id="rId1403" location="gid=0" xr:uid="{00000000-0004-0000-0000-00007A050000}"/>
    <hyperlink ref="M151" r:id="rId1404" location="gid=1823964538" xr:uid="{00000000-0004-0000-0000-00007B050000}"/>
    <hyperlink ref="N151" r:id="rId1405" location="gid=1575980847" xr:uid="{00000000-0004-0000-0000-00007C050000}"/>
    <hyperlink ref="R151" r:id="rId1406" xr:uid="{00000000-0004-0000-0000-00007D050000}"/>
    <hyperlink ref="S151" r:id="rId1407" location="gid=874788931" xr:uid="{00000000-0004-0000-0000-00007E050000}"/>
    <hyperlink ref="H152" r:id="rId1408" location="gid=2129239104" xr:uid="{00000000-0004-0000-0000-00007F050000}"/>
    <hyperlink ref="I152" r:id="rId1409" xr:uid="{00000000-0004-0000-0000-000080050000}"/>
    <hyperlink ref="J152" r:id="rId1410" location="gid=735521989" xr:uid="{00000000-0004-0000-0000-000081050000}"/>
    <hyperlink ref="K152" r:id="rId1411" location="gid=1996311398" xr:uid="{00000000-0004-0000-0000-000082050000}"/>
    <hyperlink ref="L152" r:id="rId1412" location="gid=0" xr:uid="{00000000-0004-0000-0000-000083050000}"/>
    <hyperlink ref="M152" r:id="rId1413" location="gid=1405232429" xr:uid="{00000000-0004-0000-0000-000084050000}"/>
    <hyperlink ref="N152" r:id="rId1414" location="gid=1060184755" xr:uid="{00000000-0004-0000-0000-000085050000}"/>
    <hyperlink ref="R152" r:id="rId1415" location="gid=0" xr:uid="{00000000-0004-0000-0000-000086050000}"/>
    <hyperlink ref="S152" r:id="rId1416" location="gid=1362238803" xr:uid="{00000000-0004-0000-0000-000087050000}"/>
    <hyperlink ref="H153" r:id="rId1417" location="gid=2129239104" xr:uid="{00000000-0004-0000-0000-000088050000}"/>
    <hyperlink ref="I153" r:id="rId1418" xr:uid="{00000000-0004-0000-0000-000089050000}"/>
    <hyperlink ref="J153" r:id="rId1419" location="gid=735521989" xr:uid="{00000000-0004-0000-0000-00008A050000}"/>
    <hyperlink ref="K153" r:id="rId1420" location="gid=1996311398" xr:uid="{00000000-0004-0000-0000-00008B050000}"/>
    <hyperlink ref="L153" r:id="rId1421" location="gid=0" xr:uid="{00000000-0004-0000-0000-00008C050000}"/>
    <hyperlink ref="M153" r:id="rId1422" location="gid=480053158" xr:uid="{00000000-0004-0000-0000-00008D050000}"/>
    <hyperlink ref="N153" r:id="rId1423" location="gid=1060184755" xr:uid="{00000000-0004-0000-0000-00008E050000}"/>
    <hyperlink ref="R153" r:id="rId1424" xr:uid="{00000000-0004-0000-0000-00008F050000}"/>
    <hyperlink ref="S153" r:id="rId1425" location="gid=1939650053" xr:uid="{00000000-0004-0000-0000-000090050000}"/>
    <hyperlink ref="H154" r:id="rId1426" location="gid=2129239104" xr:uid="{00000000-0004-0000-0000-000091050000}"/>
    <hyperlink ref="I154" r:id="rId1427" xr:uid="{00000000-0004-0000-0000-000092050000}"/>
    <hyperlink ref="J154" r:id="rId1428" location="gid=735521989" xr:uid="{00000000-0004-0000-0000-000093050000}"/>
    <hyperlink ref="K154" r:id="rId1429" location="gid=1996311398" xr:uid="{00000000-0004-0000-0000-000094050000}"/>
    <hyperlink ref="L154" r:id="rId1430" location="gid=0" xr:uid="{00000000-0004-0000-0000-000095050000}"/>
    <hyperlink ref="M154" r:id="rId1431" location="gid=1993352322" xr:uid="{00000000-0004-0000-0000-000096050000}"/>
    <hyperlink ref="R154" r:id="rId1432" location="gid=0" xr:uid="{00000000-0004-0000-0000-000097050000}"/>
    <hyperlink ref="S154" r:id="rId1433" location="gid=1727659274" xr:uid="{00000000-0004-0000-0000-000098050000}"/>
    <hyperlink ref="H155" r:id="rId1434" location="gid=2129239104" xr:uid="{00000000-0004-0000-0000-000099050000}"/>
    <hyperlink ref="I155" r:id="rId1435" xr:uid="{00000000-0004-0000-0000-00009A050000}"/>
    <hyperlink ref="J155" r:id="rId1436" location="gid=735521989" xr:uid="{00000000-0004-0000-0000-00009B050000}"/>
    <hyperlink ref="K155" r:id="rId1437" location="gid=1996311398" xr:uid="{00000000-0004-0000-0000-00009C050000}"/>
    <hyperlink ref="L155" r:id="rId1438" location="gid=0" xr:uid="{00000000-0004-0000-0000-00009D050000}"/>
    <hyperlink ref="M155" r:id="rId1439" location="gid=2023714009" xr:uid="{00000000-0004-0000-0000-00009E050000}"/>
    <hyperlink ref="N155" r:id="rId1440" location="gid=1575980847" xr:uid="{00000000-0004-0000-0000-00009F050000}"/>
    <hyperlink ref="R155" r:id="rId1441" xr:uid="{00000000-0004-0000-0000-0000A0050000}"/>
    <hyperlink ref="S155" r:id="rId1442" location="gid=1088947262" xr:uid="{00000000-0004-0000-0000-0000A1050000}"/>
    <hyperlink ref="H156" r:id="rId1443" location="gid=2129239104" xr:uid="{00000000-0004-0000-0000-0000A2050000}"/>
    <hyperlink ref="I156" r:id="rId1444" xr:uid="{00000000-0004-0000-0000-0000A3050000}"/>
    <hyperlink ref="J156" r:id="rId1445" location="gid=735521989" xr:uid="{00000000-0004-0000-0000-0000A4050000}"/>
    <hyperlink ref="K156" r:id="rId1446" location="gid=1996311398" xr:uid="{00000000-0004-0000-0000-0000A5050000}"/>
    <hyperlink ref="L156" r:id="rId1447" location="gid=0" xr:uid="{00000000-0004-0000-0000-0000A6050000}"/>
    <hyperlink ref="M156" r:id="rId1448" location="gid=1532477403" xr:uid="{00000000-0004-0000-0000-0000A7050000}"/>
    <hyperlink ref="Q156" r:id="rId1449" xr:uid="{00000000-0004-0000-0000-0000A8050000}"/>
    <hyperlink ref="R156" r:id="rId1450" xr:uid="{00000000-0004-0000-0000-0000A9050000}"/>
    <hyperlink ref="S156" r:id="rId1451" location="gid=396612736" xr:uid="{00000000-0004-0000-0000-0000AA050000}"/>
    <hyperlink ref="H157" r:id="rId1452" location="gid=2129239104" xr:uid="{00000000-0004-0000-0000-0000AB050000}"/>
    <hyperlink ref="I157" r:id="rId1453" xr:uid="{00000000-0004-0000-0000-0000AC050000}"/>
    <hyperlink ref="J157" r:id="rId1454" location="gid=735521989" xr:uid="{00000000-0004-0000-0000-0000AD050000}"/>
    <hyperlink ref="K157" r:id="rId1455" location="gid=1996311398" xr:uid="{00000000-0004-0000-0000-0000AE050000}"/>
    <hyperlink ref="L157" r:id="rId1456" location="gid=0" xr:uid="{00000000-0004-0000-0000-0000AF050000}"/>
    <hyperlink ref="M157" r:id="rId1457" location="gid=1763184764" xr:uid="{00000000-0004-0000-0000-0000B0050000}"/>
    <hyperlink ref="R157" r:id="rId1458" xr:uid="{00000000-0004-0000-0000-0000B1050000}"/>
    <hyperlink ref="S157" r:id="rId1459" location="gid=1713863505" xr:uid="{00000000-0004-0000-0000-0000B2050000}"/>
    <hyperlink ref="H158" r:id="rId1460" location="gid=2129239104" xr:uid="{00000000-0004-0000-0000-0000B3050000}"/>
    <hyperlink ref="I158" r:id="rId1461" xr:uid="{00000000-0004-0000-0000-0000B4050000}"/>
    <hyperlink ref="J158" r:id="rId1462" location="gid=735521989" xr:uid="{00000000-0004-0000-0000-0000B5050000}"/>
    <hyperlink ref="K158" r:id="rId1463" location="gid=1996311398" xr:uid="{00000000-0004-0000-0000-0000B6050000}"/>
    <hyperlink ref="L158" r:id="rId1464" location="gid=0" xr:uid="{00000000-0004-0000-0000-0000B7050000}"/>
    <hyperlink ref="M158" r:id="rId1465" location="gid=1911963886" xr:uid="{00000000-0004-0000-0000-0000B8050000}"/>
    <hyperlink ref="N158" r:id="rId1466" location="gid=1060184755" xr:uid="{00000000-0004-0000-0000-0000B9050000}"/>
    <hyperlink ref="R158" r:id="rId1467" xr:uid="{00000000-0004-0000-0000-0000BA050000}"/>
    <hyperlink ref="S158" r:id="rId1468" location="gid=494323660" xr:uid="{00000000-0004-0000-0000-0000BB050000}"/>
    <hyperlink ref="H159" r:id="rId1469" location="gid=2129239104" xr:uid="{00000000-0004-0000-0000-0000BC050000}"/>
    <hyperlink ref="I159" r:id="rId1470" xr:uid="{00000000-0004-0000-0000-0000BD050000}"/>
    <hyperlink ref="J159" r:id="rId1471" location="gid=735521989" xr:uid="{00000000-0004-0000-0000-0000BE050000}"/>
    <hyperlink ref="K159" r:id="rId1472" location="gid=1996311398" xr:uid="{00000000-0004-0000-0000-0000BF050000}"/>
    <hyperlink ref="L159" r:id="rId1473" location="gid=0" xr:uid="{00000000-0004-0000-0000-0000C0050000}"/>
    <hyperlink ref="M159" r:id="rId1474" location="gid=1646032889" xr:uid="{00000000-0004-0000-0000-0000C1050000}"/>
    <hyperlink ref="N159" r:id="rId1475" location="gid=1060184755" xr:uid="{00000000-0004-0000-0000-0000C2050000}"/>
    <hyperlink ref="R159" r:id="rId1476" xr:uid="{00000000-0004-0000-0000-0000C3050000}"/>
    <hyperlink ref="S159" r:id="rId1477" location="gid=782181718" xr:uid="{00000000-0004-0000-0000-0000C4050000}"/>
    <hyperlink ref="H160" r:id="rId1478" location="gid=2129239104" xr:uid="{00000000-0004-0000-0000-0000C5050000}"/>
    <hyperlink ref="I160" r:id="rId1479" xr:uid="{00000000-0004-0000-0000-0000C6050000}"/>
    <hyperlink ref="J160" r:id="rId1480" location="gid=735521989" xr:uid="{00000000-0004-0000-0000-0000C7050000}"/>
    <hyperlink ref="K160" r:id="rId1481" location="gid=1996311398" xr:uid="{00000000-0004-0000-0000-0000C8050000}"/>
    <hyperlink ref="L160" r:id="rId1482" location="gid=0" xr:uid="{00000000-0004-0000-0000-0000C9050000}"/>
    <hyperlink ref="M160" r:id="rId1483" location="gid=2003747217" xr:uid="{00000000-0004-0000-0000-0000CA050000}"/>
    <hyperlink ref="R160" r:id="rId1484" xr:uid="{00000000-0004-0000-0000-0000CB050000}"/>
    <hyperlink ref="S160" r:id="rId1485" location="gid=324803416" xr:uid="{00000000-0004-0000-0000-0000CC050000}"/>
    <hyperlink ref="H161" r:id="rId1486" location="gid=2129239104" xr:uid="{00000000-0004-0000-0000-0000CD050000}"/>
    <hyperlink ref="I161" r:id="rId1487" xr:uid="{00000000-0004-0000-0000-0000CE050000}"/>
    <hyperlink ref="J161" r:id="rId1488" location="gid=735521989" xr:uid="{00000000-0004-0000-0000-0000CF050000}"/>
    <hyperlink ref="K161" r:id="rId1489" location="gid=1996311398" xr:uid="{00000000-0004-0000-0000-0000D0050000}"/>
    <hyperlink ref="L161" r:id="rId1490" location="gid=0" xr:uid="{00000000-0004-0000-0000-0000D1050000}"/>
    <hyperlink ref="M161" r:id="rId1491" location="gid=1310686170" xr:uid="{00000000-0004-0000-0000-0000D2050000}"/>
    <hyperlink ref="R161" r:id="rId1492" xr:uid="{00000000-0004-0000-0000-0000D3050000}"/>
    <hyperlink ref="S161" r:id="rId1493" location="gid=1978394786" xr:uid="{00000000-0004-0000-0000-0000D4050000}"/>
    <hyperlink ref="H162" r:id="rId1494" location="gid=2129239104" xr:uid="{00000000-0004-0000-0000-0000D5050000}"/>
    <hyperlink ref="I162" r:id="rId1495" xr:uid="{00000000-0004-0000-0000-0000D6050000}"/>
    <hyperlink ref="J162" r:id="rId1496" location="gid=735521989" xr:uid="{00000000-0004-0000-0000-0000D7050000}"/>
    <hyperlink ref="K162" r:id="rId1497" location="gid=1996311398" xr:uid="{00000000-0004-0000-0000-0000D8050000}"/>
    <hyperlink ref="L162" r:id="rId1498" location="gid=0" xr:uid="{00000000-0004-0000-0000-0000D9050000}"/>
    <hyperlink ref="M162" r:id="rId1499" location="gid=1692997825" xr:uid="{00000000-0004-0000-0000-0000DA050000}"/>
    <hyperlink ref="R162" r:id="rId1500" xr:uid="{00000000-0004-0000-0000-0000DB050000}"/>
    <hyperlink ref="S162" r:id="rId1501" location="gid=719508440" xr:uid="{00000000-0004-0000-0000-0000DC050000}"/>
    <hyperlink ref="J163" r:id="rId1502" location="gid=735521989" xr:uid="{00000000-0004-0000-0000-0000DD050000}"/>
    <hyperlink ref="L163" r:id="rId1503" location="gid=0" xr:uid="{00000000-0004-0000-0000-0000DE050000}"/>
    <hyperlink ref="M163" r:id="rId1504" location="gid=670774253" xr:uid="{00000000-0004-0000-0000-0000DF050000}"/>
    <hyperlink ref="R163" r:id="rId1505" xr:uid="{00000000-0004-0000-0000-0000E0050000}"/>
    <hyperlink ref="S163" r:id="rId1506" location="gid=2059849038" xr:uid="{00000000-0004-0000-0000-0000E1050000}"/>
    <hyperlink ref="H164" r:id="rId1507" location="gid=2129239104" xr:uid="{00000000-0004-0000-0000-0000E2050000}"/>
    <hyperlink ref="I164" r:id="rId1508" xr:uid="{00000000-0004-0000-0000-0000E3050000}"/>
    <hyperlink ref="J164" r:id="rId1509" location="gid=735521989" xr:uid="{00000000-0004-0000-0000-0000E4050000}"/>
    <hyperlink ref="L164" r:id="rId1510" location="gid=0" xr:uid="{00000000-0004-0000-0000-0000E5050000}"/>
    <hyperlink ref="M164" r:id="rId1511" location="gid=1633320228" xr:uid="{00000000-0004-0000-0000-0000E6050000}"/>
    <hyperlink ref="N164" r:id="rId1512" location="gid=1575980847" xr:uid="{00000000-0004-0000-0000-0000E7050000}"/>
    <hyperlink ref="R164" r:id="rId1513" location="gid=0" xr:uid="{00000000-0004-0000-0000-0000E8050000}"/>
    <hyperlink ref="S164" r:id="rId1514" location="gid=370458735" xr:uid="{00000000-0004-0000-0000-0000E9050000}"/>
    <hyperlink ref="H165" r:id="rId1515" location="gid=2129239104" xr:uid="{00000000-0004-0000-0000-0000EA050000}"/>
    <hyperlink ref="I165" r:id="rId1516" xr:uid="{00000000-0004-0000-0000-0000EB050000}"/>
    <hyperlink ref="J165" r:id="rId1517" location="gid=735521989" xr:uid="{00000000-0004-0000-0000-0000EC050000}"/>
    <hyperlink ref="K165" r:id="rId1518" location="gid=1996311398" xr:uid="{00000000-0004-0000-0000-0000ED050000}"/>
    <hyperlink ref="L165" r:id="rId1519" location="gid=0" xr:uid="{00000000-0004-0000-0000-0000EE050000}"/>
    <hyperlink ref="M165" r:id="rId1520" xr:uid="{00000000-0004-0000-0000-0000EF050000}"/>
    <hyperlink ref="N165" r:id="rId1521" location="gid=1060184755" xr:uid="{00000000-0004-0000-0000-0000F0050000}"/>
    <hyperlink ref="R165" r:id="rId1522" location="gid=1637726319" xr:uid="{00000000-0004-0000-0000-0000F1050000}"/>
    <hyperlink ref="S165" r:id="rId1523" location="gid=1349558847" xr:uid="{00000000-0004-0000-0000-0000F2050000}"/>
    <hyperlink ref="H166" r:id="rId1524" location="gid=2129239104" xr:uid="{00000000-0004-0000-0000-0000F3050000}"/>
    <hyperlink ref="I166" r:id="rId1525" xr:uid="{00000000-0004-0000-0000-0000F4050000}"/>
    <hyperlink ref="J166" r:id="rId1526" location="gid=735521989" xr:uid="{00000000-0004-0000-0000-0000F5050000}"/>
    <hyperlink ref="K166" r:id="rId1527" location="gid=1996311398" xr:uid="{00000000-0004-0000-0000-0000F6050000}"/>
    <hyperlink ref="L166" r:id="rId1528" location="gid=0" xr:uid="{00000000-0004-0000-0000-0000F7050000}"/>
    <hyperlink ref="M166" r:id="rId1529" xr:uid="{00000000-0004-0000-0000-0000F8050000}"/>
    <hyperlink ref="R166" r:id="rId1530" location="gid=0" xr:uid="{00000000-0004-0000-0000-0000F9050000}"/>
    <hyperlink ref="S166" r:id="rId1531" location="gid=1016312629" xr:uid="{00000000-0004-0000-0000-0000FA050000}"/>
    <hyperlink ref="H167" r:id="rId1532" location="gid=2129239104" xr:uid="{00000000-0004-0000-0000-0000FB050000}"/>
    <hyperlink ref="I167" r:id="rId1533" xr:uid="{00000000-0004-0000-0000-0000FC050000}"/>
    <hyperlink ref="J167" r:id="rId1534" location="gid=735521989" xr:uid="{00000000-0004-0000-0000-0000FD050000}"/>
    <hyperlink ref="K167" r:id="rId1535" location="gid=1996311398" xr:uid="{00000000-0004-0000-0000-0000FE050000}"/>
    <hyperlink ref="L167" r:id="rId1536" location="gid=0" xr:uid="{00000000-0004-0000-0000-0000FF050000}"/>
    <hyperlink ref="M167" r:id="rId1537" xr:uid="{00000000-0004-0000-0000-000000060000}"/>
    <hyperlink ref="R167" r:id="rId1538" xr:uid="{00000000-0004-0000-0000-000001060000}"/>
    <hyperlink ref="S167" r:id="rId1539" location="gid=1461354572" xr:uid="{00000000-0004-0000-0000-000002060000}"/>
    <hyperlink ref="J168" r:id="rId1540" location="gid=735521989" xr:uid="{00000000-0004-0000-0000-000003060000}"/>
    <hyperlink ref="L168" r:id="rId1541" location="gid=0" xr:uid="{00000000-0004-0000-0000-000004060000}"/>
    <hyperlink ref="M168" r:id="rId1542" xr:uid="{00000000-0004-0000-0000-000005060000}"/>
    <hyperlink ref="R168" r:id="rId1543" xr:uid="{00000000-0004-0000-0000-000006060000}"/>
    <hyperlink ref="S168" r:id="rId1544" location="gid=304600417" xr:uid="{00000000-0004-0000-0000-000007060000}"/>
    <hyperlink ref="H169" r:id="rId1545" location="gid=2129239104" xr:uid="{00000000-0004-0000-0000-000008060000}"/>
    <hyperlink ref="I169" r:id="rId1546" xr:uid="{00000000-0004-0000-0000-000009060000}"/>
    <hyperlink ref="J169" r:id="rId1547" location="gid=735521989" xr:uid="{00000000-0004-0000-0000-00000A060000}"/>
    <hyperlink ref="K169" r:id="rId1548" location="gid=1996311398" xr:uid="{00000000-0004-0000-0000-00000B060000}"/>
    <hyperlink ref="L169" r:id="rId1549" location="gid=0" xr:uid="{00000000-0004-0000-0000-00000C060000}"/>
    <hyperlink ref="M169" r:id="rId1550" xr:uid="{00000000-0004-0000-0000-00000D060000}"/>
    <hyperlink ref="N169" r:id="rId1551" location="gid=1575980847" xr:uid="{00000000-0004-0000-0000-00000E060000}"/>
    <hyperlink ref="R169" r:id="rId1552" xr:uid="{00000000-0004-0000-0000-00000F060000}"/>
    <hyperlink ref="S169" r:id="rId1553" location="gid=410995051" xr:uid="{00000000-0004-0000-0000-000010060000}"/>
    <hyperlink ref="H170" r:id="rId1554" location="gid=2129239104" xr:uid="{00000000-0004-0000-0000-000011060000}"/>
    <hyperlink ref="I170" r:id="rId1555" xr:uid="{00000000-0004-0000-0000-000012060000}"/>
    <hyperlink ref="J170" r:id="rId1556" location="gid=735521989" xr:uid="{00000000-0004-0000-0000-000013060000}"/>
    <hyperlink ref="K170" r:id="rId1557" location="gid=1996311398" xr:uid="{00000000-0004-0000-0000-000014060000}"/>
    <hyperlink ref="L170" r:id="rId1558" location="gid=0" xr:uid="{00000000-0004-0000-0000-000015060000}"/>
    <hyperlink ref="M170" r:id="rId1559" xr:uid="{00000000-0004-0000-0000-000016060000}"/>
    <hyperlink ref="R170" r:id="rId1560" xr:uid="{00000000-0004-0000-0000-000017060000}"/>
    <hyperlink ref="S170" r:id="rId1561" location="gid=1312468790" xr:uid="{00000000-0004-0000-0000-000018060000}"/>
    <hyperlink ref="H171" r:id="rId1562" location="gid=2129239104" xr:uid="{00000000-0004-0000-0000-000019060000}"/>
    <hyperlink ref="I171" r:id="rId1563" xr:uid="{00000000-0004-0000-0000-00001A060000}"/>
    <hyperlink ref="J171" r:id="rId1564" location="gid=735521989" xr:uid="{00000000-0004-0000-0000-00001B060000}"/>
    <hyperlink ref="K171" r:id="rId1565" location="gid=1996311398" xr:uid="{00000000-0004-0000-0000-00001C060000}"/>
    <hyperlink ref="L171" r:id="rId1566" location="gid=0" xr:uid="{00000000-0004-0000-0000-00001D060000}"/>
    <hyperlink ref="M171" r:id="rId1567" xr:uid="{00000000-0004-0000-0000-00001E060000}"/>
    <hyperlink ref="R171" r:id="rId1568" location="gid=0" xr:uid="{00000000-0004-0000-0000-00001F060000}"/>
    <hyperlink ref="S171" r:id="rId1569" location="gid=1953181517" xr:uid="{00000000-0004-0000-0000-000020060000}"/>
    <hyperlink ref="H172" r:id="rId1570" location="gid=2129239104" xr:uid="{00000000-0004-0000-0000-000021060000}"/>
    <hyperlink ref="I172" r:id="rId1571" xr:uid="{00000000-0004-0000-0000-000022060000}"/>
    <hyperlink ref="J172" r:id="rId1572" location="gid=735521989" xr:uid="{00000000-0004-0000-0000-000023060000}"/>
    <hyperlink ref="K172" r:id="rId1573" location="gid=1996311398" xr:uid="{00000000-0004-0000-0000-000024060000}"/>
    <hyperlink ref="L172" r:id="rId1574" location="gid=0" xr:uid="{00000000-0004-0000-0000-000025060000}"/>
    <hyperlink ref="M172" r:id="rId1575" xr:uid="{00000000-0004-0000-0000-000026060000}"/>
    <hyperlink ref="R172" r:id="rId1576" xr:uid="{00000000-0004-0000-0000-000027060000}"/>
    <hyperlink ref="S172" r:id="rId1577" location="gid=857692980" xr:uid="{00000000-0004-0000-0000-000028060000}"/>
    <hyperlink ref="H173" r:id="rId1578" location="gid=2129239104" xr:uid="{00000000-0004-0000-0000-000029060000}"/>
    <hyperlink ref="I173" r:id="rId1579" xr:uid="{00000000-0004-0000-0000-00002A060000}"/>
    <hyperlink ref="J173" r:id="rId1580" location="gid=735521989" xr:uid="{00000000-0004-0000-0000-00002B060000}"/>
    <hyperlink ref="K173" r:id="rId1581" location="gid=1996311398" xr:uid="{00000000-0004-0000-0000-00002C060000}"/>
    <hyperlink ref="L173" r:id="rId1582" location="gid=0" xr:uid="{00000000-0004-0000-0000-00002D060000}"/>
    <hyperlink ref="M173" r:id="rId1583" xr:uid="{00000000-0004-0000-0000-00002E060000}"/>
    <hyperlink ref="N173" r:id="rId1584" location="gid=1060184755" xr:uid="{00000000-0004-0000-0000-00002F060000}"/>
    <hyperlink ref="R173" r:id="rId1585" xr:uid="{00000000-0004-0000-0000-000030060000}"/>
    <hyperlink ref="S173" r:id="rId1586" location="gid=804507697" xr:uid="{00000000-0004-0000-0000-000031060000}"/>
    <hyperlink ref="H174" r:id="rId1587" location="gid=2129239104" xr:uid="{00000000-0004-0000-0000-000032060000}"/>
    <hyperlink ref="I174" r:id="rId1588" xr:uid="{00000000-0004-0000-0000-000033060000}"/>
    <hyperlink ref="J174" r:id="rId1589" location="gid=735521989" xr:uid="{00000000-0004-0000-0000-000034060000}"/>
    <hyperlink ref="K174" r:id="rId1590" location="gid=1996311398" xr:uid="{00000000-0004-0000-0000-000035060000}"/>
    <hyperlink ref="L174" r:id="rId1591" location="gid=0" xr:uid="{00000000-0004-0000-0000-000036060000}"/>
    <hyperlink ref="M174" r:id="rId1592" xr:uid="{00000000-0004-0000-0000-000037060000}"/>
    <hyperlink ref="R174" r:id="rId1593" location="gid=0" xr:uid="{00000000-0004-0000-0000-000038060000}"/>
    <hyperlink ref="S174" r:id="rId1594" location="gid=101753627" xr:uid="{00000000-0004-0000-0000-000039060000}"/>
    <hyperlink ref="H175" r:id="rId1595" location="gid=2129239104" xr:uid="{00000000-0004-0000-0000-00003A060000}"/>
    <hyperlink ref="I175" r:id="rId1596" xr:uid="{00000000-0004-0000-0000-00003B060000}"/>
    <hyperlink ref="J175" r:id="rId1597" location="gid=735521989" xr:uid="{00000000-0004-0000-0000-00003C060000}"/>
    <hyperlink ref="K175" r:id="rId1598" location="gid=1996311398" xr:uid="{00000000-0004-0000-0000-00003D060000}"/>
    <hyperlink ref="L175" r:id="rId1599" location="gid=0" xr:uid="{00000000-0004-0000-0000-00003E060000}"/>
    <hyperlink ref="M175" r:id="rId1600" xr:uid="{00000000-0004-0000-0000-00003F060000}"/>
    <hyperlink ref="R175" r:id="rId1601" xr:uid="{00000000-0004-0000-0000-000040060000}"/>
    <hyperlink ref="S175" r:id="rId1602" location="gid=1891975140" xr:uid="{00000000-0004-0000-0000-000041060000}"/>
    <hyperlink ref="J176" r:id="rId1603" location="gid=735521989" xr:uid="{00000000-0004-0000-0000-000042060000}"/>
    <hyperlink ref="L176" r:id="rId1604" location="gid=0" xr:uid="{00000000-0004-0000-0000-000043060000}"/>
    <hyperlink ref="M176" r:id="rId1605" xr:uid="{00000000-0004-0000-0000-000044060000}"/>
    <hyperlink ref="R176" r:id="rId1606" location="gid=1881069524" xr:uid="{00000000-0004-0000-0000-000045060000}"/>
    <hyperlink ref="S176" r:id="rId1607" location="gid=1244542332" xr:uid="{00000000-0004-0000-0000-000046060000}"/>
    <hyperlink ref="H177" r:id="rId1608" location="gid=2129239104" xr:uid="{00000000-0004-0000-0000-000047060000}"/>
    <hyperlink ref="I177" r:id="rId1609" xr:uid="{00000000-0004-0000-0000-000048060000}"/>
    <hyperlink ref="J177" r:id="rId1610" location="gid=735521989" xr:uid="{00000000-0004-0000-0000-000049060000}"/>
    <hyperlink ref="K177" r:id="rId1611" location="gid=1996311398" xr:uid="{00000000-0004-0000-0000-00004A060000}"/>
    <hyperlink ref="L177" r:id="rId1612" location="gid=0" xr:uid="{00000000-0004-0000-0000-00004B060000}"/>
    <hyperlink ref="M177" r:id="rId1613" xr:uid="{00000000-0004-0000-0000-00004C060000}"/>
    <hyperlink ref="R177" r:id="rId1614" location="gid=1881069524" xr:uid="{00000000-0004-0000-0000-00004D060000}"/>
    <hyperlink ref="S177" r:id="rId1615" location="gid=1352497803" xr:uid="{00000000-0004-0000-0000-00004E060000}"/>
    <hyperlink ref="H178" r:id="rId1616" location="gid=2129239104" xr:uid="{00000000-0004-0000-0000-00004F060000}"/>
    <hyperlink ref="I178" r:id="rId1617" xr:uid="{00000000-0004-0000-0000-000050060000}"/>
    <hyperlink ref="J178" r:id="rId1618" location="gid=735521989" xr:uid="{00000000-0004-0000-0000-000051060000}"/>
    <hyperlink ref="K178" r:id="rId1619" location="gid=1996311398" xr:uid="{00000000-0004-0000-0000-000052060000}"/>
    <hyperlink ref="L178" r:id="rId1620" location="gid=0" xr:uid="{00000000-0004-0000-0000-000053060000}"/>
    <hyperlink ref="M178" r:id="rId1621" xr:uid="{00000000-0004-0000-0000-000054060000}"/>
    <hyperlink ref="R178" r:id="rId1622" location="gid=1637726319" xr:uid="{00000000-0004-0000-0000-000055060000}"/>
    <hyperlink ref="S178" r:id="rId1623" location="gid=789978821" xr:uid="{00000000-0004-0000-0000-000056060000}"/>
    <hyperlink ref="H179" r:id="rId1624" location="gid=2129239104" xr:uid="{00000000-0004-0000-0000-000057060000}"/>
    <hyperlink ref="I179" r:id="rId1625" xr:uid="{00000000-0004-0000-0000-000058060000}"/>
    <hyperlink ref="J179" r:id="rId1626" location="gid=735521989" xr:uid="{00000000-0004-0000-0000-000059060000}"/>
    <hyperlink ref="K179" r:id="rId1627" location="gid=1996311398" xr:uid="{00000000-0004-0000-0000-00005A060000}"/>
    <hyperlink ref="L179" r:id="rId1628" location="gid=0" xr:uid="{00000000-0004-0000-0000-00005B060000}"/>
    <hyperlink ref="M179" r:id="rId1629" xr:uid="{00000000-0004-0000-0000-00005C060000}"/>
    <hyperlink ref="R179" r:id="rId1630" xr:uid="{00000000-0004-0000-0000-00005D060000}"/>
    <hyperlink ref="S179" r:id="rId1631" location="gid=1835679598" xr:uid="{00000000-0004-0000-0000-00005E060000}"/>
    <hyperlink ref="H180" r:id="rId1632" location="gid=2129239104" xr:uid="{00000000-0004-0000-0000-00005F060000}"/>
    <hyperlink ref="I180" r:id="rId1633" xr:uid="{00000000-0004-0000-0000-000060060000}"/>
    <hyperlink ref="J180" r:id="rId1634" location="gid=735521989" xr:uid="{00000000-0004-0000-0000-000061060000}"/>
    <hyperlink ref="K180" r:id="rId1635" location="gid=1996311398" xr:uid="{00000000-0004-0000-0000-000062060000}"/>
    <hyperlink ref="L180" r:id="rId1636" location="gid=0" xr:uid="{00000000-0004-0000-0000-000063060000}"/>
    <hyperlink ref="M180" r:id="rId1637" xr:uid="{00000000-0004-0000-0000-000064060000}"/>
    <hyperlink ref="Q180" r:id="rId1638" xr:uid="{00000000-0004-0000-0000-000065060000}"/>
    <hyperlink ref="R180" r:id="rId1639" xr:uid="{00000000-0004-0000-0000-000066060000}"/>
    <hyperlink ref="S180" r:id="rId1640" location="gid=2064608516" xr:uid="{00000000-0004-0000-0000-000067060000}"/>
    <hyperlink ref="H181" r:id="rId1641" location="gid=2129239104" xr:uid="{00000000-0004-0000-0000-000068060000}"/>
    <hyperlink ref="I181" r:id="rId1642" xr:uid="{00000000-0004-0000-0000-000069060000}"/>
    <hyperlink ref="J181" r:id="rId1643" location="gid=735521989" xr:uid="{00000000-0004-0000-0000-00006A060000}"/>
    <hyperlink ref="K181" r:id="rId1644" location="gid=1996311398" xr:uid="{00000000-0004-0000-0000-00006B060000}"/>
    <hyperlink ref="L181" r:id="rId1645" location="gid=0" xr:uid="{00000000-0004-0000-0000-00006C060000}"/>
    <hyperlink ref="M181" r:id="rId1646" xr:uid="{00000000-0004-0000-0000-00006D060000}"/>
    <hyperlink ref="N181" r:id="rId1647" location="gid=1060184755" xr:uid="{00000000-0004-0000-0000-00006E060000}"/>
    <hyperlink ref="R181" r:id="rId1648" xr:uid="{00000000-0004-0000-0000-00006F060000}"/>
    <hyperlink ref="S181" r:id="rId1649" location="gid=30548952" xr:uid="{00000000-0004-0000-0000-000070060000}"/>
    <hyperlink ref="H182" r:id="rId1650" location="gid=2129239104" xr:uid="{00000000-0004-0000-0000-000071060000}"/>
    <hyperlink ref="I182" r:id="rId1651" xr:uid="{00000000-0004-0000-0000-000072060000}"/>
    <hyperlink ref="J182" r:id="rId1652" location="gid=735521989" xr:uid="{00000000-0004-0000-0000-000073060000}"/>
    <hyperlink ref="K182" r:id="rId1653" location="gid=1996311398" xr:uid="{00000000-0004-0000-0000-000074060000}"/>
    <hyperlink ref="L182" r:id="rId1654" location="gid=0" xr:uid="{00000000-0004-0000-0000-000075060000}"/>
    <hyperlink ref="M182" r:id="rId1655" xr:uid="{00000000-0004-0000-0000-000076060000}"/>
    <hyperlink ref="N182" r:id="rId1656" location="gid=1060184755" xr:uid="{00000000-0004-0000-0000-000077060000}"/>
    <hyperlink ref="R182" r:id="rId1657" xr:uid="{00000000-0004-0000-0000-000078060000}"/>
    <hyperlink ref="S182" r:id="rId1658" location="gid=484373378" xr:uid="{00000000-0004-0000-0000-000079060000}"/>
    <hyperlink ref="H183" r:id="rId1659" location="gid=2129239104" xr:uid="{00000000-0004-0000-0000-00007A060000}"/>
    <hyperlink ref="I183" r:id="rId1660" xr:uid="{00000000-0004-0000-0000-00007B060000}"/>
    <hyperlink ref="J183" r:id="rId1661" location="gid=735521989" xr:uid="{00000000-0004-0000-0000-00007C060000}"/>
    <hyperlink ref="K183" r:id="rId1662" location="gid=1996311398" xr:uid="{00000000-0004-0000-0000-00007D060000}"/>
    <hyperlink ref="L183" r:id="rId1663" location="gid=0" xr:uid="{00000000-0004-0000-0000-00007E060000}"/>
    <hyperlink ref="M183" r:id="rId1664" xr:uid="{00000000-0004-0000-0000-00007F060000}"/>
    <hyperlink ref="N183" r:id="rId1665" location="gid=1575980847" xr:uid="{00000000-0004-0000-0000-000080060000}"/>
    <hyperlink ref="R183" r:id="rId1666" xr:uid="{00000000-0004-0000-0000-000081060000}"/>
    <hyperlink ref="S183" r:id="rId1667" location="gid=166045912" xr:uid="{00000000-0004-0000-0000-000082060000}"/>
    <hyperlink ref="J184" r:id="rId1668" location="gid=735521989" xr:uid="{00000000-0004-0000-0000-000083060000}"/>
    <hyperlink ref="L184" r:id="rId1669" location="gid=0" xr:uid="{00000000-0004-0000-0000-000084060000}"/>
    <hyperlink ref="M184" r:id="rId1670" xr:uid="{00000000-0004-0000-0000-000085060000}"/>
    <hyperlink ref="N184" r:id="rId1671" location="gid=1354001971" xr:uid="{00000000-0004-0000-0000-000086060000}"/>
    <hyperlink ref="R184" r:id="rId1672" location="gid=0" xr:uid="{00000000-0004-0000-0000-000087060000}"/>
    <hyperlink ref="S184" r:id="rId1673" location="gid=1303726054" xr:uid="{00000000-0004-0000-0000-000088060000}"/>
    <hyperlink ref="H185" r:id="rId1674" location="gid=2129239104" xr:uid="{00000000-0004-0000-0000-000089060000}"/>
    <hyperlink ref="I185" r:id="rId1675" xr:uid="{00000000-0004-0000-0000-00008A060000}"/>
    <hyperlink ref="J185" r:id="rId1676" location="gid=735521989" xr:uid="{00000000-0004-0000-0000-00008B060000}"/>
    <hyperlink ref="K185" r:id="rId1677" location="gid=1996311398" xr:uid="{00000000-0004-0000-0000-00008C060000}"/>
    <hyperlink ref="L185" r:id="rId1678" location="gid=0" xr:uid="{00000000-0004-0000-0000-00008D060000}"/>
    <hyperlink ref="M185" r:id="rId1679" xr:uid="{00000000-0004-0000-0000-00008E060000}"/>
    <hyperlink ref="R185" r:id="rId1680" xr:uid="{00000000-0004-0000-0000-00008F060000}"/>
    <hyperlink ref="S185" r:id="rId1681" location="gid=2036906419" xr:uid="{00000000-0004-0000-0000-000090060000}"/>
    <hyperlink ref="J186" r:id="rId1682" location="gid=735521989" xr:uid="{00000000-0004-0000-0000-000091060000}"/>
    <hyperlink ref="L186" r:id="rId1683" location="gid=0" xr:uid="{00000000-0004-0000-0000-000092060000}"/>
    <hyperlink ref="M186" r:id="rId1684" xr:uid="{00000000-0004-0000-0000-000093060000}"/>
    <hyperlink ref="N186" r:id="rId1685" location="gid=1060184755" xr:uid="{00000000-0004-0000-0000-000094060000}"/>
    <hyperlink ref="R186" r:id="rId1686" location="gid=1637726319" xr:uid="{00000000-0004-0000-0000-000095060000}"/>
    <hyperlink ref="S186" r:id="rId1687" location="gid=16471213" xr:uid="{00000000-0004-0000-0000-000096060000}"/>
    <hyperlink ref="J187" r:id="rId1688" location="gid=735521989" xr:uid="{00000000-0004-0000-0000-000097060000}"/>
    <hyperlink ref="L187" r:id="rId1689" location="gid=0" xr:uid="{00000000-0004-0000-0000-000098060000}"/>
    <hyperlink ref="M187" r:id="rId1690" xr:uid="{00000000-0004-0000-0000-000099060000}"/>
    <hyperlink ref="N187" r:id="rId1691" location="gid=1060184755" xr:uid="{00000000-0004-0000-0000-00009A060000}"/>
    <hyperlink ref="R187" r:id="rId1692" xr:uid="{00000000-0004-0000-0000-00009B060000}"/>
    <hyperlink ref="S187" r:id="rId1693" location="gid=1314122416" xr:uid="{00000000-0004-0000-0000-00009C060000}"/>
    <hyperlink ref="J188" r:id="rId1694" location="gid=735521989" xr:uid="{00000000-0004-0000-0000-00009D060000}"/>
    <hyperlink ref="L188" r:id="rId1695" location="gid=0" xr:uid="{00000000-0004-0000-0000-00009E060000}"/>
    <hyperlink ref="M188" r:id="rId1696" xr:uid="{00000000-0004-0000-0000-00009F060000}"/>
    <hyperlink ref="N188" r:id="rId1697" location="gid=1060184755" xr:uid="{00000000-0004-0000-0000-0000A0060000}"/>
    <hyperlink ref="R188" r:id="rId1698" xr:uid="{00000000-0004-0000-0000-0000A1060000}"/>
    <hyperlink ref="S188" r:id="rId1699" location="gid=364314313" xr:uid="{00000000-0004-0000-0000-0000A2060000}"/>
    <hyperlink ref="H189" r:id="rId1700" location="gid=2129239104" xr:uid="{00000000-0004-0000-0000-0000A3060000}"/>
    <hyperlink ref="I189" r:id="rId1701" xr:uid="{00000000-0004-0000-0000-0000A4060000}"/>
    <hyperlink ref="J189" r:id="rId1702" location="gid=735521989" xr:uid="{00000000-0004-0000-0000-0000A5060000}"/>
    <hyperlink ref="K189" r:id="rId1703" location="gid=1996311398" xr:uid="{00000000-0004-0000-0000-0000A6060000}"/>
    <hyperlink ref="L189" r:id="rId1704" location="gid=0" xr:uid="{00000000-0004-0000-0000-0000A7060000}"/>
    <hyperlink ref="M189" r:id="rId1705" location="gid=1087052051" xr:uid="{00000000-0004-0000-0000-0000A8060000}"/>
    <hyperlink ref="R189" r:id="rId1706" xr:uid="{00000000-0004-0000-0000-0000A9060000}"/>
    <hyperlink ref="S189" r:id="rId1707" location="gid=276818243" xr:uid="{00000000-0004-0000-0000-0000AA060000}"/>
    <hyperlink ref="H190" r:id="rId1708" location="gid=2129239104" xr:uid="{00000000-0004-0000-0000-0000AB060000}"/>
    <hyperlink ref="I190" r:id="rId1709" xr:uid="{00000000-0004-0000-0000-0000AC060000}"/>
    <hyperlink ref="J190" r:id="rId1710" location="gid=735521989" xr:uid="{00000000-0004-0000-0000-0000AD060000}"/>
    <hyperlink ref="K190" r:id="rId1711" location="gid=1996311398" xr:uid="{00000000-0004-0000-0000-0000AE060000}"/>
    <hyperlink ref="L190" r:id="rId1712" location="gid=0" xr:uid="{00000000-0004-0000-0000-0000AF060000}"/>
    <hyperlink ref="M190" r:id="rId1713" location="gid=960551433" xr:uid="{00000000-0004-0000-0000-0000B0060000}"/>
    <hyperlink ref="R190" r:id="rId1714" location="gid=0" xr:uid="{00000000-0004-0000-0000-0000B1060000}"/>
    <hyperlink ref="S190" r:id="rId1715" location="gid=1881367280" xr:uid="{00000000-0004-0000-0000-0000B2060000}"/>
    <hyperlink ref="J191" r:id="rId1716" location="gid=735521989" xr:uid="{00000000-0004-0000-0000-0000B3060000}"/>
    <hyperlink ref="L191" r:id="rId1717" location="gid=0" xr:uid="{00000000-0004-0000-0000-0000B4060000}"/>
    <hyperlink ref="M191" r:id="rId1718" xr:uid="{00000000-0004-0000-0000-0000B5060000}"/>
    <hyperlink ref="Q191" r:id="rId1719" xr:uid="{00000000-0004-0000-0000-0000B6060000}"/>
    <hyperlink ref="R191" r:id="rId1720" location="gid=1881069524" xr:uid="{00000000-0004-0000-0000-0000B7060000}"/>
    <hyperlink ref="S191" r:id="rId1721" location="gid=2091529054" xr:uid="{00000000-0004-0000-0000-0000B8060000}"/>
    <hyperlink ref="J192" r:id="rId1722" location="gid=735521989" xr:uid="{00000000-0004-0000-0000-0000B9060000}"/>
    <hyperlink ref="L192" r:id="rId1723" location="gid=0" xr:uid="{00000000-0004-0000-0000-0000BA060000}"/>
    <hyperlink ref="M192" r:id="rId1724" xr:uid="{00000000-0004-0000-0000-0000BB060000}"/>
    <hyperlink ref="R192" r:id="rId1725" location="gid=1881069524" xr:uid="{00000000-0004-0000-0000-0000BC060000}"/>
    <hyperlink ref="S192" r:id="rId1726" location="gid=2029609737" xr:uid="{00000000-0004-0000-0000-0000BD060000}"/>
    <hyperlink ref="J193" r:id="rId1727" location="gid=735521989" xr:uid="{00000000-0004-0000-0000-0000BE060000}"/>
    <hyperlink ref="L193" r:id="rId1728" location="gid=0" xr:uid="{00000000-0004-0000-0000-0000BF060000}"/>
    <hyperlink ref="M193" r:id="rId1729" xr:uid="{00000000-0004-0000-0000-0000C0060000}"/>
    <hyperlink ref="R193" r:id="rId1730" xr:uid="{00000000-0004-0000-0000-0000C1060000}"/>
    <hyperlink ref="S193" r:id="rId1731" location="gid=959476757" xr:uid="{00000000-0004-0000-0000-0000C2060000}"/>
    <hyperlink ref="J194" r:id="rId1732" location="gid=735521989" xr:uid="{00000000-0004-0000-0000-0000C3060000}"/>
    <hyperlink ref="L194" r:id="rId1733" location="gid=0" xr:uid="{00000000-0004-0000-0000-0000C4060000}"/>
    <hyperlink ref="M194" r:id="rId1734" location="gid=1462139126" xr:uid="{00000000-0004-0000-0000-0000C5060000}"/>
    <hyperlink ref="R194" r:id="rId1735" xr:uid="{00000000-0004-0000-0000-0000C6060000}"/>
    <hyperlink ref="S194" r:id="rId1736" location="gid=109374295" xr:uid="{00000000-0004-0000-0000-0000C7060000}"/>
    <hyperlink ref="H195" r:id="rId1737" location="gid=2129239104" xr:uid="{00000000-0004-0000-0000-0000C8060000}"/>
    <hyperlink ref="I195" r:id="rId1738" xr:uid="{00000000-0004-0000-0000-0000C9060000}"/>
    <hyperlink ref="J195" r:id="rId1739" location="gid=735521989" xr:uid="{00000000-0004-0000-0000-0000CA060000}"/>
    <hyperlink ref="K195" r:id="rId1740" location="gid=1996311398" xr:uid="{00000000-0004-0000-0000-0000CB060000}"/>
    <hyperlink ref="L195" r:id="rId1741" location="gid=0" xr:uid="{00000000-0004-0000-0000-0000CC060000}"/>
    <hyperlink ref="M195" r:id="rId1742" location="gid=1152503348" xr:uid="{00000000-0004-0000-0000-0000CD060000}"/>
    <hyperlink ref="R195" r:id="rId1743" xr:uid="{00000000-0004-0000-0000-0000CE060000}"/>
    <hyperlink ref="S195" r:id="rId1744" location="gid=374133017" xr:uid="{00000000-0004-0000-0000-0000CF060000}"/>
    <hyperlink ref="H196" r:id="rId1745" location="gid=2129239104" xr:uid="{00000000-0004-0000-0000-0000D0060000}"/>
    <hyperlink ref="I196" r:id="rId1746" xr:uid="{00000000-0004-0000-0000-0000D1060000}"/>
    <hyperlink ref="J196" r:id="rId1747" location="gid=735521989" xr:uid="{00000000-0004-0000-0000-0000D2060000}"/>
    <hyperlink ref="K196" r:id="rId1748" location="gid=1996311398" xr:uid="{00000000-0004-0000-0000-0000D3060000}"/>
    <hyperlink ref="L196" r:id="rId1749" location="gid=0" xr:uid="{00000000-0004-0000-0000-0000D4060000}"/>
    <hyperlink ref="M196" r:id="rId1750" xr:uid="{00000000-0004-0000-0000-0000D5060000}"/>
    <hyperlink ref="R196" r:id="rId1751" xr:uid="{00000000-0004-0000-0000-0000D6060000}"/>
    <hyperlink ref="S196" r:id="rId1752" location="gid=2081295500" xr:uid="{00000000-0004-0000-0000-0000D7060000}"/>
    <hyperlink ref="J197" r:id="rId1753" location="gid=735521989" xr:uid="{00000000-0004-0000-0000-0000D8060000}"/>
    <hyperlink ref="L197" r:id="rId1754" location="gid=0" xr:uid="{00000000-0004-0000-0000-0000D9060000}"/>
    <hyperlink ref="M197" r:id="rId1755" xr:uid="{00000000-0004-0000-0000-0000DA060000}"/>
    <hyperlink ref="R197" r:id="rId1756" xr:uid="{00000000-0004-0000-0000-0000DB060000}"/>
    <hyperlink ref="S197" r:id="rId1757" location="gid=361580624" xr:uid="{00000000-0004-0000-0000-0000DC060000}"/>
    <hyperlink ref="J198" r:id="rId1758" location="gid=735521989" xr:uid="{00000000-0004-0000-0000-0000DD060000}"/>
    <hyperlink ref="L198" r:id="rId1759" location="gid=0" xr:uid="{00000000-0004-0000-0000-0000DE060000}"/>
    <hyperlink ref="M198" r:id="rId1760" location="gid=1928087863" xr:uid="{00000000-0004-0000-0000-0000DF060000}"/>
    <hyperlink ref="R198" r:id="rId1761" xr:uid="{00000000-0004-0000-0000-0000E0060000}"/>
    <hyperlink ref="S198" r:id="rId1762" location="gid=133930072" xr:uid="{00000000-0004-0000-0000-0000E1060000}"/>
    <hyperlink ref="H199" r:id="rId1763" location="gid=2129239104" xr:uid="{00000000-0004-0000-0000-0000E2060000}"/>
    <hyperlink ref="I199" r:id="rId1764" xr:uid="{00000000-0004-0000-0000-0000E3060000}"/>
    <hyperlink ref="J199" r:id="rId1765" location="gid=735521989" xr:uid="{00000000-0004-0000-0000-0000E4060000}"/>
    <hyperlink ref="L199" r:id="rId1766" location="gid=0" xr:uid="{00000000-0004-0000-0000-0000E5060000}"/>
    <hyperlink ref="M199" r:id="rId1767" location="gid=1087462003" xr:uid="{00000000-0004-0000-0000-0000E6060000}"/>
    <hyperlink ref="R199" r:id="rId1768" location="gid=0" xr:uid="{00000000-0004-0000-0000-0000E7060000}"/>
    <hyperlink ref="S199" r:id="rId1769" location="gid=394244455" xr:uid="{00000000-0004-0000-0000-0000E8060000}"/>
    <hyperlink ref="H200" r:id="rId1770" location="gid=2129239104" xr:uid="{00000000-0004-0000-0000-0000E9060000}"/>
    <hyperlink ref="I200" r:id="rId1771" xr:uid="{00000000-0004-0000-0000-0000EA060000}"/>
    <hyperlink ref="J200" r:id="rId1772" location="gid=735521989" xr:uid="{00000000-0004-0000-0000-0000EB060000}"/>
    <hyperlink ref="K200" r:id="rId1773" location="gid=1996311398" xr:uid="{00000000-0004-0000-0000-0000EC060000}"/>
    <hyperlink ref="L200" r:id="rId1774" location="gid=0" xr:uid="{00000000-0004-0000-0000-0000ED060000}"/>
    <hyperlink ref="M200" r:id="rId1775" location="gid=145867571" xr:uid="{00000000-0004-0000-0000-0000EE060000}"/>
    <hyperlink ref="N200" r:id="rId1776" location="gid=1060184755" xr:uid="{00000000-0004-0000-0000-0000EF060000}"/>
    <hyperlink ref="O200" r:id="rId1777" xr:uid="{00000000-0004-0000-0000-0000F0060000}"/>
    <hyperlink ref="R200" r:id="rId1778" location="gid=1637726319" xr:uid="{00000000-0004-0000-0000-0000F1060000}"/>
    <hyperlink ref="S200" r:id="rId1779" location="gid=620877609" xr:uid="{00000000-0004-0000-0000-0000F2060000}"/>
    <hyperlink ref="H201" r:id="rId1780" location="gid=2129239104" xr:uid="{00000000-0004-0000-0000-0000F3060000}"/>
    <hyperlink ref="I201" r:id="rId1781" xr:uid="{00000000-0004-0000-0000-0000F4060000}"/>
    <hyperlink ref="J201" r:id="rId1782" location="gid=0" xr:uid="{00000000-0004-0000-0000-0000F5060000}"/>
    <hyperlink ref="K201" r:id="rId1783" location="gid=2129239104" xr:uid="{00000000-0004-0000-0000-0000F6060000}"/>
    <hyperlink ref="L201" r:id="rId1784" xr:uid="{00000000-0004-0000-0000-0000F7060000}"/>
    <hyperlink ref="N201" r:id="rId1785" location="gid=1575980847" xr:uid="{00000000-0004-0000-0000-0000F8060000}"/>
    <hyperlink ref="O201" r:id="rId1786" location="gid=0" xr:uid="{00000000-0004-0000-0000-0000F9060000}"/>
    <hyperlink ref="S201" r:id="rId1787" location="gid=1201792147" xr:uid="{00000000-0004-0000-0000-0000FA060000}"/>
    <hyperlink ref="H202" r:id="rId1788" location="gid=2129239104" xr:uid="{00000000-0004-0000-0000-0000FB060000}"/>
    <hyperlink ref="I202" r:id="rId1789" xr:uid="{00000000-0004-0000-0000-0000FC060000}"/>
    <hyperlink ref="J202" r:id="rId1790" xr:uid="{00000000-0004-0000-0000-0000FD060000}"/>
    <hyperlink ref="K202" r:id="rId1791" location="gid=1996311398" xr:uid="{00000000-0004-0000-0000-0000FE060000}"/>
    <hyperlink ref="L202" r:id="rId1792" location="gid=0" xr:uid="{00000000-0004-0000-0000-0000FF060000}"/>
    <hyperlink ref="H203" r:id="rId1793" location="gid=2129239104" xr:uid="{00000000-0004-0000-0000-000000070000}"/>
    <hyperlink ref="I203" r:id="rId1794" xr:uid="{00000000-0004-0000-0000-000001070000}"/>
    <hyperlink ref="J203" r:id="rId1795" location="gid=735521989" xr:uid="{00000000-0004-0000-0000-000002070000}"/>
    <hyperlink ref="K203" r:id="rId1796" location="gid=1996311398" xr:uid="{00000000-0004-0000-0000-000003070000}"/>
    <hyperlink ref="L203" r:id="rId1797" location="gid=0" xr:uid="{00000000-0004-0000-0000-000004070000}"/>
    <hyperlink ref="M203" r:id="rId1798" location="gid=1239102803" xr:uid="{00000000-0004-0000-0000-000005070000}"/>
    <hyperlink ref="N203" r:id="rId1799" location="gid=1575980847" xr:uid="{00000000-0004-0000-0000-000006070000}"/>
    <hyperlink ref="O203" r:id="rId1800" location="gid=0" xr:uid="{00000000-0004-0000-0000-000007070000}"/>
    <hyperlink ref="R203" r:id="rId1801" xr:uid="{00000000-0004-0000-0000-000008070000}"/>
    <hyperlink ref="S203" r:id="rId1802" location="gid=1443329006" xr:uid="{00000000-0004-0000-0000-000009070000}"/>
    <hyperlink ref="H204" r:id="rId1803" location="gid=2129239104" xr:uid="{00000000-0004-0000-0000-00000A070000}"/>
    <hyperlink ref="I204" r:id="rId1804" xr:uid="{00000000-0004-0000-0000-00000B070000}"/>
    <hyperlink ref="J204" r:id="rId1805" location="gid=0" xr:uid="{00000000-0004-0000-0000-00000C070000}"/>
    <hyperlink ref="K204" r:id="rId1806" location="gid=1996311398" xr:uid="{00000000-0004-0000-0000-00000D070000}"/>
    <hyperlink ref="L204" r:id="rId1807" location="gid=0" xr:uid="{00000000-0004-0000-0000-00000E070000}"/>
    <hyperlink ref="M204" r:id="rId1808" location="gid=1741437260" xr:uid="{00000000-0004-0000-0000-00000F070000}"/>
    <hyperlink ref="N204" r:id="rId1809" location="gid=1060184755" xr:uid="{00000000-0004-0000-0000-000010070000}"/>
    <hyperlink ref="O204" r:id="rId1810" xr:uid="{00000000-0004-0000-0000-000011070000}"/>
    <hyperlink ref="R204" r:id="rId1811" location="gid=1637726319" xr:uid="{00000000-0004-0000-0000-000012070000}"/>
    <hyperlink ref="S204" r:id="rId1812" location="gid=954695194" xr:uid="{00000000-0004-0000-0000-000013070000}"/>
    <hyperlink ref="H205" r:id="rId1813" location="gid=2129239104" xr:uid="{00000000-0004-0000-0000-000014070000}"/>
    <hyperlink ref="I205" r:id="rId1814" xr:uid="{00000000-0004-0000-0000-000015070000}"/>
    <hyperlink ref="J205" r:id="rId1815" location="gid=735521989" xr:uid="{00000000-0004-0000-0000-000016070000}"/>
    <hyperlink ref="K205" r:id="rId1816" location="gid=2129239104" xr:uid="{00000000-0004-0000-0000-000017070000}"/>
    <hyperlink ref="L205" r:id="rId1817" location="gid=0" xr:uid="{00000000-0004-0000-0000-000018070000}"/>
    <hyperlink ref="M205" r:id="rId1818" location="gid=1177068811" xr:uid="{00000000-0004-0000-0000-000019070000}"/>
    <hyperlink ref="N205" r:id="rId1819" location="gid=1575980847" xr:uid="{00000000-0004-0000-0000-00001A070000}"/>
    <hyperlink ref="O205" r:id="rId1820" xr:uid="{00000000-0004-0000-0000-00001B070000}"/>
    <hyperlink ref="R205" r:id="rId1821" location="gid=0" xr:uid="{00000000-0004-0000-0000-00001C070000}"/>
    <hyperlink ref="S205" r:id="rId1822" location="gid=375666080" xr:uid="{00000000-0004-0000-0000-00001D070000}"/>
    <hyperlink ref="H206" r:id="rId1823" location="gid=233353286" xr:uid="{00000000-0004-0000-0000-00001E070000}"/>
    <hyperlink ref="I206" r:id="rId1824" xr:uid="{00000000-0004-0000-0000-00001F070000}"/>
    <hyperlink ref="J206" r:id="rId1825" location="gid=735521989" xr:uid="{00000000-0004-0000-0000-000020070000}"/>
    <hyperlink ref="K206" r:id="rId1826" location="gid=1996311398" xr:uid="{00000000-0004-0000-0000-000021070000}"/>
    <hyperlink ref="L206" r:id="rId1827" location="gid=0" xr:uid="{00000000-0004-0000-0000-000022070000}"/>
    <hyperlink ref="M206" r:id="rId1828" location="gid=1629339167" xr:uid="{00000000-0004-0000-0000-000023070000}"/>
    <hyperlink ref="N206" r:id="rId1829" location="gid=1060184755" xr:uid="{00000000-0004-0000-0000-000024070000}"/>
    <hyperlink ref="O206" r:id="rId1830" xr:uid="{00000000-0004-0000-0000-000025070000}"/>
    <hyperlink ref="R206" r:id="rId1831" xr:uid="{00000000-0004-0000-0000-000026070000}"/>
    <hyperlink ref="S206" r:id="rId1832" location="gid=1951728901" xr:uid="{00000000-0004-0000-0000-000027070000}"/>
    <hyperlink ref="I207" r:id="rId1833" xr:uid="{00000000-0004-0000-0000-000028070000}"/>
    <hyperlink ref="J207" r:id="rId1834" location="gid=735521989" xr:uid="{00000000-0004-0000-0000-000029070000}"/>
    <hyperlink ref="K207" r:id="rId1835" location="gid=1731500051" xr:uid="{00000000-0004-0000-0000-00002A070000}"/>
    <hyperlink ref="L207" r:id="rId1836" location="gid=0" xr:uid="{00000000-0004-0000-0000-00002B070000}"/>
    <hyperlink ref="M207" r:id="rId1837" location="gid=1845327361" xr:uid="{00000000-0004-0000-0000-00002C070000}"/>
    <hyperlink ref="N207" r:id="rId1838" xr:uid="{00000000-0004-0000-0000-00002D070000}"/>
    <hyperlink ref="R207" r:id="rId1839" location="gid=1637726319" xr:uid="{00000000-0004-0000-0000-00002E070000}"/>
    <hyperlink ref="S207" r:id="rId1840" location="gid=897262024" xr:uid="{00000000-0004-0000-0000-00002F070000}"/>
    <hyperlink ref="H208" r:id="rId1841" location="gid=2129239104" xr:uid="{00000000-0004-0000-0000-000030070000}"/>
    <hyperlink ref="I208" r:id="rId1842" xr:uid="{00000000-0004-0000-0000-000031070000}"/>
    <hyperlink ref="J208" r:id="rId1843" location="gid=735521989" xr:uid="{00000000-0004-0000-0000-000032070000}"/>
    <hyperlink ref="M208" r:id="rId1844" location="gid=1847316569" xr:uid="{00000000-0004-0000-0000-000033070000}"/>
    <hyperlink ref="N208" r:id="rId1845" location="gid=1060184755" xr:uid="{00000000-0004-0000-0000-000034070000}"/>
    <hyperlink ref="R208" r:id="rId1846" xr:uid="{00000000-0004-0000-0000-000035070000}"/>
    <hyperlink ref="S208" r:id="rId1847" location="gid=1052819168" xr:uid="{00000000-0004-0000-0000-000036070000}"/>
  </hyperlinks>
  <pageMargins left="0.7" right="0.7" top="0.75" bottom="0.75" header="0.3" footer="0.3"/>
  <pageSetup orientation="portrait" r:id="rId1848"/>
  <legacyDrawing r:id="rId18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146"/>
  <sheetViews>
    <sheetView workbookViewId="0" xr3:uid="{958C4451-9541-5A59-BF78-D2F731DF1C81}"/>
  </sheetViews>
  <sheetFormatPr defaultColWidth="14.42578125" defaultRowHeight="15.75" customHeight="1" x14ac:dyDescent="0.15"/>
  <cols>
    <col min="4" max="4" width="37.890625" customWidth="1"/>
    <col min="9" max="9" width="16.046875" customWidth="1"/>
  </cols>
  <sheetData>
    <row r="1" spans="1:14" ht="24" customHeight="1" x14ac:dyDescent="0.15">
      <c r="A1" s="188" t="s">
        <v>2839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4" ht="12.75" x14ac:dyDescent="0.15">
      <c r="A2" s="162" t="s">
        <v>2840</v>
      </c>
      <c r="B2" s="163" t="s">
        <v>2841</v>
      </c>
      <c r="C2" s="163" t="s">
        <v>2842</v>
      </c>
      <c r="D2" s="157" t="s">
        <v>2843</v>
      </c>
      <c r="E2" s="157" t="s">
        <v>42</v>
      </c>
      <c r="F2" s="163"/>
      <c r="G2" s="163" t="s">
        <v>2844</v>
      </c>
      <c r="H2" s="162" t="s">
        <v>2845</v>
      </c>
      <c r="I2" s="162" t="s">
        <v>2846</v>
      </c>
      <c r="J2" s="157"/>
      <c r="K2" s="158"/>
      <c r="L2" s="158"/>
      <c r="M2" s="158"/>
      <c r="N2" s="158"/>
    </row>
    <row r="3" spans="1:14" ht="12.75" x14ac:dyDescent="0.15">
      <c r="A3" s="164" t="s">
        <v>2836</v>
      </c>
      <c r="B3" s="164" t="s">
        <v>2847</v>
      </c>
      <c r="C3" s="164" t="s">
        <v>2847</v>
      </c>
      <c r="D3" t="s">
        <v>2848</v>
      </c>
      <c r="E3" t="s">
        <v>2849</v>
      </c>
      <c r="F3" s="165" t="s">
        <v>2850</v>
      </c>
      <c r="G3" s="164" t="s">
        <v>2851</v>
      </c>
      <c r="H3" s="164" t="s">
        <v>2852</v>
      </c>
      <c r="I3" s="164" t="s">
        <v>2853</v>
      </c>
    </row>
    <row r="4" spans="1:14" ht="12.75" x14ac:dyDescent="0.15">
      <c r="A4" s="164" t="s">
        <v>1844</v>
      </c>
      <c r="B4" s="164" t="s">
        <v>2854</v>
      </c>
      <c r="C4" s="164" t="s">
        <v>2855</v>
      </c>
      <c r="D4" t="s">
        <v>2856</v>
      </c>
      <c r="E4" t="s">
        <v>2857</v>
      </c>
      <c r="F4" s="165" t="s">
        <v>2858</v>
      </c>
      <c r="G4" s="164" t="s">
        <v>2859</v>
      </c>
      <c r="H4" s="164" t="s">
        <v>2860</v>
      </c>
      <c r="I4" s="164" t="s">
        <v>2861</v>
      </c>
    </row>
    <row r="5" spans="1:14" ht="12.75" x14ac:dyDescent="0.15">
      <c r="A5" s="164" t="s">
        <v>113</v>
      </c>
      <c r="B5" s="164" t="s">
        <v>2862</v>
      </c>
      <c r="C5" s="164" t="s">
        <v>2863</v>
      </c>
      <c r="D5" t="s">
        <v>2864</v>
      </c>
      <c r="E5" t="s">
        <v>2865</v>
      </c>
      <c r="F5" s="165" t="s">
        <v>2866</v>
      </c>
      <c r="G5" s="164" t="s">
        <v>2867</v>
      </c>
      <c r="H5" s="164" t="s">
        <v>2868</v>
      </c>
      <c r="I5" s="164" t="s">
        <v>2868</v>
      </c>
    </row>
    <row r="6" spans="1:14" ht="12.75" x14ac:dyDescent="0.15">
      <c r="A6" s="164" t="s">
        <v>69</v>
      </c>
      <c r="B6" s="164" t="s">
        <v>2869</v>
      </c>
      <c r="C6" s="164" t="s">
        <v>2870</v>
      </c>
      <c r="D6" t="s">
        <v>2871</v>
      </c>
      <c r="E6" t="s">
        <v>2872</v>
      </c>
      <c r="F6" s="165" t="s">
        <v>2873</v>
      </c>
      <c r="G6" s="164" t="s">
        <v>2874</v>
      </c>
      <c r="H6" s="164" t="s">
        <v>2875</v>
      </c>
      <c r="I6" s="164"/>
    </row>
    <row r="7" spans="1:14" ht="12.75" x14ac:dyDescent="0.15">
      <c r="A7" s="164" t="s">
        <v>56</v>
      </c>
      <c r="B7" s="164" t="s">
        <v>2876</v>
      </c>
      <c r="C7" s="164" t="s">
        <v>2877</v>
      </c>
      <c r="D7" t="s">
        <v>2878</v>
      </c>
      <c r="E7" t="s">
        <v>2879</v>
      </c>
      <c r="F7" s="164"/>
      <c r="G7" s="36" t="s">
        <v>2880</v>
      </c>
      <c r="H7" s="164"/>
      <c r="I7" s="164"/>
    </row>
    <row r="8" spans="1:14" ht="12.75" x14ac:dyDescent="0.15">
      <c r="A8" s="164" t="s">
        <v>62</v>
      </c>
      <c r="B8" s="164" t="s">
        <v>2863</v>
      </c>
      <c r="C8" s="164"/>
      <c r="D8" t="s">
        <v>2881</v>
      </c>
      <c r="E8" t="s">
        <v>2882</v>
      </c>
      <c r="G8" s="164" t="s">
        <v>2883</v>
      </c>
    </row>
    <row r="9" spans="1:14" ht="12.75" x14ac:dyDescent="0.15">
      <c r="A9" s="164" t="s">
        <v>77</v>
      </c>
      <c r="B9" s="164"/>
      <c r="C9" s="164"/>
      <c r="D9" t="s">
        <v>2884</v>
      </c>
      <c r="E9" t="s">
        <v>2885</v>
      </c>
    </row>
    <row r="10" spans="1:14" ht="12.75" x14ac:dyDescent="0.15">
      <c r="A10" s="164" t="s">
        <v>102</v>
      </c>
      <c r="B10" s="164"/>
      <c r="C10" s="164"/>
      <c r="D10" t="s">
        <v>2886</v>
      </c>
      <c r="E10" t="s">
        <v>2887</v>
      </c>
    </row>
    <row r="11" spans="1:14" ht="12.75" x14ac:dyDescent="0.15">
      <c r="A11" s="164" t="s">
        <v>107</v>
      </c>
      <c r="B11" s="164"/>
      <c r="C11" s="164"/>
      <c r="D11" t="s">
        <v>2888</v>
      </c>
      <c r="E11" t="s">
        <v>2889</v>
      </c>
    </row>
    <row r="12" spans="1:14" ht="12.75" x14ac:dyDescent="0.15">
      <c r="A12" s="164" t="s">
        <v>221</v>
      </c>
      <c r="B12" s="164"/>
      <c r="C12" s="164"/>
      <c r="D12" t="s">
        <v>2890</v>
      </c>
      <c r="E12" t="s">
        <v>2891</v>
      </c>
    </row>
    <row r="13" spans="1:14" ht="12.75" x14ac:dyDescent="0.15">
      <c r="A13" s="164" t="s">
        <v>242</v>
      </c>
      <c r="B13" s="164"/>
      <c r="C13" s="164"/>
      <c r="D13" t="s">
        <v>2892</v>
      </c>
      <c r="E13" t="s">
        <v>2893</v>
      </c>
    </row>
    <row r="14" spans="1:14" ht="12.75" x14ac:dyDescent="0.15">
      <c r="A14" s="164" t="s">
        <v>111</v>
      </c>
      <c r="B14" s="164"/>
      <c r="C14" s="164"/>
      <c r="D14" t="s">
        <v>2894</v>
      </c>
      <c r="E14" t="s">
        <v>2895</v>
      </c>
    </row>
    <row r="15" spans="1:14" ht="12.75" x14ac:dyDescent="0.15">
      <c r="A15" s="164" t="s">
        <v>680</v>
      </c>
      <c r="B15" s="164"/>
      <c r="C15" s="164"/>
      <c r="D15" t="s">
        <v>2896</v>
      </c>
      <c r="E15" t="s">
        <v>2897</v>
      </c>
    </row>
    <row r="16" spans="1:14" ht="12.75" x14ac:dyDescent="0.15">
      <c r="A16" s="164" t="s">
        <v>584</v>
      </c>
      <c r="B16" s="164"/>
      <c r="C16" s="164"/>
      <c r="D16" t="s">
        <v>2898</v>
      </c>
      <c r="E16" t="s">
        <v>2899</v>
      </c>
    </row>
    <row r="17" spans="1:5" ht="12.75" x14ac:dyDescent="0.15">
      <c r="A17" s="164" t="s">
        <v>1492</v>
      </c>
      <c r="B17" s="164"/>
      <c r="C17" s="164"/>
      <c r="D17" t="s">
        <v>2900</v>
      </c>
      <c r="E17" t="s">
        <v>2901</v>
      </c>
    </row>
    <row r="18" spans="1:5" ht="12.75" x14ac:dyDescent="0.15">
      <c r="D18" t="s">
        <v>2902</v>
      </c>
      <c r="E18" t="s">
        <v>2903</v>
      </c>
    </row>
    <row r="19" spans="1:5" ht="12.75" x14ac:dyDescent="0.15">
      <c r="D19" t="s">
        <v>2904</v>
      </c>
      <c r="E19" t="s">
        <v>2905</v>
      </c>
    </row>
    <row r="20" spans="1:5" ht="12.75" x14ac:dyDescent="0.15">
      <c r="D20" t="s">
        <v>2906</v>
      </c>
      <c r="E20" t="s">
        <v>2907</v>
      </c>
    </row>
    <row r="21" spans="1:5" ht="12.75" x14ac:dyDescent="0.15">
      <c r="D21" t="s">
        <v>2908</v>
      </c>
      <c r="E21" t="s">
        <v>2909</v>
      </c>
    </row>
    <row r="22" spans="1:5" ht="12.75" x14ac:dyDescent="0.15">
      <c r="D22" t="s">
        <v>2910</v>
      </c>
      <c r="E22" t="s">
        <v>2911</v>
      </c>
    </row>
    <row r="23" spans="1:5" ht="12.75" x14ac:dyDescent="0.15">
      <c r="D23" t="s">
        <v>2912</v>
      </c>
      <c r="E23" t="s">
        <v>2913</v>
      </c>
    </row>
    <row r="24" spans="1:5" ht="12.75" x14ac:dyDescent="0.15">
      <c r="D24" t="s">
        <v>2914</v>
      </c>
      <c r="E24" t="s">
        <v>2915</v>
      </c>
    </row>
    <row r="25" spans="1:5" ht="12.75" x14ac:dyDescent="0.15">
      <c r="D25" t="s">
        <v>2916</v>
      </c>
      <c r="E25" t="s">
        <v>2917</v>
      </c>
    </row>
    <row r="26" spans="1:5" ht="12.75" x14ac:dyDescent="0.15">
      <c r="D26" t="s">
        <v>2918</v>
      </c>
      <c r="E26" t="s">
        <v>2919</v>
      </c>
    </row>
    <row r="27" spans="1:5" ht="12.75" x14ac:dyDescent="0.15">
      <c r="D27" t="s">
        <v>2920</v>
      </c>
      <c r="E27" t="s">
        <v>2921</v>
      </c>
    </row>
    <row r="28" spans="1:5" ht="12.75" x14ac:dyDescent="0.15">
      <c r="D28" t="s">
        <v>2922</v>
      </c>
      <c r="E28" t="s">
        <v>2923</v>
      </c>
    </row>
    <row r="29" spans="1:5" ht="12.75" x14ac:dyDescent="0.15">
      <c r="D29" t="s">
        <v>2924</v>
      </c>
      <c r="E29" t="s">
        <v>2925</v>
      </c>
    </row>
    <row r="30" spans="1:5" ht="12.75" x14ac:dyDescent="0.15">
      <c r="D30" t="s">
        <v>2926</v>
      </c>
      <c r="E30" t="s">
        <v>2927</v>
      </c>
    </row>
    <row r="31" spans="1:5" ht="12.75" x14ac:dyDescent="0.15">
      <c r="D31" t="s">
        <v>2928</v>
      </c>
      <c r="E31" t="s">
        <v>2929</v>
      </c>
    </row>
    <row r="32" spans="1:5" ht="12.75" x14ac:dyDescent="0.15">
      <c r="D32" t="s">
        <v>2930</v>
      </c>
      <c r="E32" t="s">
        <v>2931</v>
      </c>
    </row>
    <row r="33" spans="4:5" ht="12.75" x14ac:dyDescent="0.15">
      <c r="D33" t="s">
        <v>2932</v>
      </c>
      <c r="E33" t="s">
        <v>2933</v>
      </c>
    </row>
    <row r="34" spans="4:5" ht="12.75" x14ac:dyDescent="0.15">
      <c r="D34" t="s">
        <v>71</v>
      </c>
      <c r="E34">
        <v>9200</v>
      </c>
    </row>
    <row r="35" spans="4:5" ht="12.75" x14ac:dyDescent="0.15">
      <c r="D35" t="s">
        <v>2934</v>
      </c>
      <c r="E35">
        <v>9100</v>
      </c>
    </row>
    <row r="36" spans="4:5" ht="12.75" x14ac:dyDescent="0.15">
      <c r="D36" t="s">
        <v>2862</v>
      </c>
    </row>
    <row r="37" spans="4:5" ht="12.75" x14ac:dyDescent="0.15">
      <c r="D37" t="s">
        <v>2854</v>
      </c>
    </row>
    <row r="38" spans="4:5" ht="12.75" x14ac:dyDescent="0.15">
      <c r="D38" t="s">
        <v>2869</v>
      </c>
    </row>
    <row r="39" spans="4:5" ht="12.75" x14ac:dyDescent="0.15">
      <c r="D39" t="s">
        <v>2935</v>
      </c>
    </row>
    <row r="40" spans="4:5" ht="12.75" x14ac:dyDescent="0.15">
      <c r="D40" t="s">
        <v>2855</v>
      </c>
      <c r="E40" t="s">
        <v>2936</v>
      </c>
    </row>
    <row r="41" spans="4:5" ht="12.75" x14ac:dyDescent="0.15">
      <c r="D41" t="s">
        <v>2937</v>
      </c>
      <c r="E41" t="s">
        <v>2938</v>
      </c>
    </row>
    <row r="42" spans="4:5" ht="12.75" x14ac:dyDescent="0.15">
      <c r="D42" t="s">
        <v>2939</v>
      </c>
      <c r="E42" t="s">
        <v>2940</v>
      </c>
    </row>
    <row r="43" spans="4:5" ht="12.75" x14ac:dyDescent="0.15">
      <c r="D43" t="s">
        <v>2941</v>
      </c>
      <c r="E43" t="s">
        <v>2942</v>
      </c>
    </row>
    <row r="44" spans="4:5" ht="12.75" x14ac:dyDescent="0.15">
      <c r="D44" t="s">
        <v>2943</v>
      </c>
      <c r="E44" t="s">
        <v>2944</v>
      </c>
    </row>
    <row r="45" spans="4:5" ht="12.75" x14ac:dyDescent="0.15">
      <c r="D45" t="s">
        <v>2945</v>
      </c>
      <c r="E45" t="s">
        <v>2946</v>
      </c>
    </row>
    <row r="46" spans="4:5" ht="12.75" x14ac:dyDescent="0.15">
      <c r="D46" t="s">
        <v>2947</v>
      </c>
      <c r="E46" t="s">
        <v>2948</v>
      </c>
    </row>
    <row r="47" spans="4:5" ht="12.75" x14ac:dyDescent="0.15">
      <c r="D47" t="s">
        <v>2949</v>
      </c>
      <c r="E47" t="s">
        <v>2950</v>
      </c>
    </row>
    <row r="48" spans="4:5" ht="12.75" x14ac:dyDescent="0.15">
      <c r="D48" t="s">
        <v>2951</v>
      </c>
      <c r="E48" t="s">
        <v>2952</v>
      </c>
    </row>
    <row r="49" spans="4:5" ht="12.75" x14ac:dyDescent="0.15">
      <c r="D49" t="s">
        <v>2953</v>
      </c>
      <c r="E49" t="s">
        <v>2954</v>
      </c>
    </row>
    <row r="50" spans="4:5" ht="12.75" x14ac:dyDescent="0.15">
      <c r="D50" t="s">
        <v>2955</v>
      </c>
      <c r="E50" t="s">
        <v>2956</v>
      </c>
    </row>
    <row r="51" spans="4:5" ht="12.75" x14ac:dyDescent="0.15">
      <c r="D51" t="s">
        <v>2957</v>
      </c>
      <c r="E51" t="s">
        <v>2958</v>
      </c>
    </row>
    <row r="52" spans="4:5" ht="12.75" x14ac:dyDescent="0.15">
      <c r="D52" t="s">
        <v>2959</v>
      </c>
      <c r="E52" t="s">
        <v>2960</v>
      </c>
    </row>
    <row r="53" spans="4:5" ht="12.75" x14ac:dyDescent="0.15">
      <c r="D53" t="s">
        <v>2961</v>
      </c>
      <c r="E53" t="s">
        <v>2962</v>
      </c>
    </row>
    <row r="54" spans="4:5" ht="12.75" x14ac:dyDescent="0.15">
      <c r="D54" t="s">
        <v>2963</v>
      </c>
      <c r="E54" t="s">
        <v>2964</v>
      </c>
    </row>
    <row r="55" spans="4:5" ht="12.75" x14ac:dyDescent="0.15">
      <c r="D55" t="s">
        <v>2965</v>
      </c>
      <c r="E55" t="s">
        <v>2966</v>
      </c>
    </row>
    <row r="56" spans="4:5" ht="12.75" x14ac:dyDescent="0.15">
      <c r="D56" t="s">
        <v>2967</v>
      </c>
      <c r="E56" t="s">
        <v>2968</v>
      </c>
    </row>
    <row r="57" spans="4:5" ht="12.75" x14ac:dyDescent="0.15">
      <c r="D57" t="s">
        <v>2969</v>
      </c>
      <c r="E57" t="s">
        <v>2970</v>
      </c>
    </row>
    <row r="58" spans="4:5" ht="12.75" x14ac:dyDescent="0.15">
      <c r="D58" t="s">
        <v>2971</v>
      </c>
      <c r="E58" t="s">
        <v>2972</v>
      </c>
    </row>
    <row r="59" spans="4:5" ht="12.75" x14ac:dyDescent="0.15">
      <c r="D59" t="s">
        <v>2973</v>
      </c>
      <c r="E59" t="s">
        <v>2974</v>
      </c>
    </row>
    <row r="60" spans="4:5" ht="12.75" x14ac:dyDescent="0.15">
      <c r="D60" t="s">
        <v>2975</v>
      </c>
      <c r="E60" t="s">
        <v>2976</v>
      </c>
    </row>
    <row r="61" spans="4:5" ht="12.75" x14ac:dyDescent="0.15">
      <c r="D61" t="s">
        <v>2977</v>
      </c>
      <c r="E61" t="s">
        <v>2978</v>
      </c>
    </row>
    <row r="62" spans="4:5" ht="12.75" x14ac:dyDescent="0.15">
      <c r="D62" t="s">
        <v>2979</v>
      </c>
      <c r="E62" t="s">
        <v>2980</v>
      </c>
    </row>
    <row r="63" spans="4:5" ht="12.75" x14ac:dyDescent="0.15">
      <c r="D63" t="s">
        <v>2981</v>
      </c>
      <c r="E63" t="s">
        <v>2982</v>
      </c>
    </row>
    <row r="64" spans="4:5" ht="12.75" x14ac:dyDescent="0.15">
      <c r="D64" t="s">
        <v>2983</v>
      </c>
      <c r="E64" t="s">
        <v>2984</v>
      </c>
    </row>
    <row r="65" spans="4:5" ht="12.75" x14ac:dyDescent="0.15">
      <c r="D65" t="s">
        <v>2985</v>
      </c>
      <c r="E65" t="s">
        <v>2986</v>
      </c>
    </row>
    <row r="66" spans="4:5" ht="12.75" x14ac:dyDescent="0.15">
      <c r="D66" t="s">
        <v>2987</v>
      </c>
      <c r="E66" t="s">
        <v>2988</v>
      </c>
    </row>
    <row r="67" spans="4:5" ht="12.75" x14ac:dyDescent="0.15">
      <c r="D67" t="s">
        <v>2989</v>
      </c>
      <c r="E67" t="s">
        <v>2990</v>
      </c>
    </row>
    <row r="68" spans="4:5" ht="12.75" x14ac:dyDescent="0.15">
      <c r="D68" t="s">
        <v>2991</v>
      </c>
      <c r="E68" t="s">
        <v>2992</v>
      </c>
    </row>
    <row r="69" spans="4:5" ht="12.75" x14ac:dyDescent="0.15">
      <c r="D69" s="36" t="s">
        <v>2993</v>
      </c>
      <c r="E69" t="s">
        <v>2994</v>
      </c>
    </row>
    <row r="70" spans="4:5" ht="12.75" x14ac:dyDescent="0.15">
      <c r="D70" t="s">
        <v>2995</v>
      </c>
      <c r="E70" t="s">
        <v>2996</v>
      </c>
    </row>
    <row r="71" spans="4:5" ht="12.75" x14ac:dyDescent="0.15">
      <c r="D71" t="s">
        <v>2997</v>
      </c>
      <c r="E71" t="s">
        <v>2998</v>
      </c>
    </row>
    <row r="72" spans="4:5" ht="12.75" x14ac:dyDescent="0.15">
      <c r="D72" t="s">
        <v>2999</v>
      </c>
      <c r="E72" t="s">
        <v>3000</v>
      </c>
    </row>
    <row r="73" spans="4:5" ht="12.75" x14ac:dyDescent="0.15">
      <c r="D73" t="s">
        <v>3001</v>
      </c>
      <c r="E73" t="s">
        <v>3002</v>
      </c>
    </row>
    <row r="74" spans="4:5" ht="12.75" x14ac:dyDescent="0.15">
      <c r="D74" t="s">
        <v>3003</v>
      </c>
      <c r="E74" t="s">
        <v>3004</v>
      </c>
    </row>
    <row r="75" spans="4:5" ht="12.75" x14ac:dyDescent="0.15">
      <c r="D75" t="s">
        <v>3005</v>
      </c>
      <c r="E75" t="s">
        <v>3006</v>
      </c>
    </row>
    <row r="76" spans="4:5" ht="12.75" x14ac:dyDescent="0.15">
      <c r="D76" t="s">
        <v>3007</v>
      </c>
      <c r="E76" t="s">
        <v>3008</v>
      </c>
    </row>
    <row r="77" spans="4:5" ht="12.75" x14ac:dyDescent="0.15">
      <c r="D77" t="s">
        <v>3009</v>
      </c>
      <c r="E77" t="s">
        <v>3010</v>
      </c>
    </row>
    <row r="78" spans="4:5" ht="12.75" x14ac:dyDescent="0.15">
      <c r="D78" t="s">
        <v>3011</v>
      </c>
      <c r="E78" t="s">
        <v>3012</v>
      </c>
    </row>
    <row r="79" spans="4:5" ht="12.75" x14ac:dyDescent="0.15">
      <c r="D79" t="s">
        <v>3013</v>
      </c>
      <c r="E79" t="s">
        <v>3014</v>
      </c>
    </row>
    <row r="80" spans="4:5" ht="12.75" x14ac:dyDescent="0.15">
      <c r="D80" t="s">
        <v>3015</v>
      </c>
      <c r="E80" t="s">
        <v>3016</v>
      </c>
    </row>
    <row r="81" spans="4:5" ht="12.75" x14ac:dyDescent="0.15">
      <c r="D81" t="s">
        <v>3017</v>
      </c>
      <c r="E81" t="s">
        <v>3018</v>
      </c>
    </row>
    <row r="82" spans="4:5" ht="12.75" x14ac:dyDescent="0.15">
      <c r="D82" t="s">
        <v>3019</v>
      </c>
      <c r="E82" t="s">
        <v>3020</v>
      </c>
    </row>
    <row r="83" spans="4:5" ht="12.75" x14ac:dyDescent="0.15">
      <c r="D83" t="s">
        <v>3021</v>
      </c>
      <c r="E83" t="s">
        <v>3022</v>
      </c>
    </row>
    <row r="84" spans="4:5" ht="12.75" x14ac:dyDescent="0.15">
      <c r="D84" t="s">
        <v>3023</v>
      </c>
      <c r="E84" t="s">
        <v>3024</v>
      </c>
    </row>
    <row r="85" spans="4:5" ht="12.75" x14ac:dyDescent="0.15">
      <c r="D85" t="s">
        <v>3025</v>
      </c>
      <c r="E85" t="s">
        <v>3026</v>
      </c>
    </row>
    <row r="86" spans="4:5" ht="12.75" x14ac:dyDescent="0.15">
      <c r="D86" t="s">
        <v>3027</v>
      </c>
      <c r="E86" t="s">
        <v>3028</v>
      </c>
    </row>
    <row r="87" spans="4:5" ht="12.75" x14ac:dyDescent="0.15">
      <c r="D87" t="s">
        <v>3029</v>
      </c>
      <c r="E87" t="s">
        <v>3030</v>
      </c>
    </row>
    <row r="88" spans="4:5" ht="12.75" x14ac:dyDescent="0.15">
      <c r="D88" t="s">
        <v>3031</v>
      </c>
      <c r="E88" t="s">
        <v>3032</v>
      </c>
    </row>
    <row r="89" spans="4:5" ht="12.75" x14ac:dyDescent="0.15">
      <c r="D89" t="s">
        <v>3033</v>
      </c>
      <c r="E89" t="s">
        <v>3034</v>
      </c>
    </row>
    <row r="90" spans="4:5" ht="12.75" x14ac:dyDescent="0.15">
      <c r="D90" t="s">
        <v>3035</v>
      </c>
      <c r="E90" t="s">
        <v>3036</v>
      </c>
    </row>
    <row r="91" spans="4:5" ht="12.75" x14ac:dyDescent="0.15">
      <c r="D91" t="s">
        <v>3037</v>
      </c>
      <c r="E91" t="s">
        <v>3038</v>
      </c>
    </row>
    <row r="92" spans="4:5" ht="12.75" x14ac:dyDescent="0.15">
      <c r="D92" t="s">
        <v>3039</v>
      </c>
      <c r="E92" t="s">
        <v>3040</v>
      </c>
    </row>
    <row r="93" spans="4:5" ht="12.75" x14ac:dyDescent="0.15">
      <c r="D93" t="s">
        <v>3041</v>
      </c>
      <c r="E93" t="s">
        <v>3042</v>
      </c>
    </row>
    <row r="94" spans="4:5" ht="12.75" x14ac:dyDescent="0.15">
      <c r="D94" t="s">
        <v>3043</v>
      </c>
      <c r="E94" t="s">
        <v>3044</v>
      </c>
    </row>
    <row r="95" spans="4:5" ht="12.75" x14ac:dyDescent="0.15">
      <c r="D95" t="s">
        <v>3045</v>
      </c>
      <c r="E95" t="s">
        <v>3046</v>
      </c>
    </row>
    <row r="96" spans="4:5" ht="12.75" x14ac:dyDescent="0.15">
      <c r="D96" t="s">
        <v>3047</v>
      </c>
      <c r="E96" t="s">
        <v>3048</v>
      </c>
    </row>
    <row r="97" spans="4:5" ht="12.75" x14ac:dyDescent="0.15">
      <c r="D97" t="s">
        <v>3049</v>
      </c>
      <c r="E97" t="s">
        <v>3050</v>
      </c>
    </row>
    <row r="98" spans="4:5" ht="12.75" x14ac:dyDescent="0.15">
      <c r="D98" t="s">
        <v>3051</v>
      </c>
      <c r="E98" t="s">
        <v>3052</v>
      </c>
    </row>
    <row r="99" spans="4:5" ht="12.75" x14ac:dyDescent="0.15">
      <c r="D99" t="s">
        <v>3053</v>
      </c>
      <c r="E99" t="s">
        <v>3054</v>
      </c>
    </row>
    <row r="100" spans="4:5" ht="12.75" x14ac:dyDescent="0.15">
      <c r="D100" t="s">
        <v>3055</v>
      </c>
      <c r="E100" t="s">
        <v>3056</v>
      </c>
    </row>
    <row r="101" spans="4:5" ht="12.75" x14ac:dyDescent="0.15">
      <c r="D101" t="s">
        <v>3057</v>
      </c>
      <c r="E101" t="s">
        <v>3058</v>
      </c>
    </row>
    <row r="102" spans="4:5" ht="12.75" x14ac:dyDescent="0.15">
      <c r="D102" t="s">
        <v>3059</v>
      </c>
      <c r="E102" t="s">
        <v>3060</v>
      </c>
    </row>
    <row r="103" spans="4:5" ht="12.75" x14ac:dyDescent="0.15">
      <c r="D103" t="s">
        <v>3061</v>
      </c>
      <c r="E103" t="s">
        <v>3062</v>
      </c>
    </row>
    <row r="104" spans="4:5" ht="12.75" x14ac:dyDescent="0.15">
      <c r="D104" t="s">
        <v>3063</v>
      </c>
      <c r="E104" t="s">
        <v>3064</v>
      </c>
    </row>
    <row r="105" spans="4:5" ht="12.75" x14ac:dyDescent="0.15">
      <c r="D105" t="s">
        <v>3065</v>
      </c>
      <c r="E105" t="s">
        <v>3066</v>
      </c>
    </row>
    <row r="106" spans="4:5" ht="12.75" x14ac:dyDescent="0.15">
      <c r="D106" t="s">
        <v>3067</v>
      </c>
      <c r="E106" t="s">
        <v>3068</v>
      </c>
    </row>
    <row r="107" spans="4:5" ht="12.75" x14ac:dyDescent="0.15">
      <c r="D107" t="s">
        <v>3069</v>
      </c>
      <c r="E107" t="s">
        <v>3070</v>
      </c>
    </row>
    <row r="108" spans="4:5" ht="12.75" x14ac:dyDescent="0.15">
      <c r="D108" t="s">
        <v>3071</v>
      </c>
      <c r="E108" t="s">
        <v>3072</v>
      </c>
    </row>
    <row r="109" spans="4:5" ht="12.75" x14ac:dyDescent="0.15">
      <c r="D109" t="s">
        <v>3073</v>
      </c>
      <c r="E109" t="s">
        <v>3074</v>
      </c>
    </row>
    <row r="110" spans="4:5" ht="12.75" x14ac:dyDescent="0.15">
      <c r="D110" t="s">
        <v>3075</v>
      </c>
      <c r="E110" t="s">
        <v>3076</v>
      </c>
    </row>
    <row r="111" spans="4:5" ht="12.75" x14ac:dyDescent="0.15">
      <c r="D111" t="s">
        <v>3077</v>
      </c>
      <c r="E111" t="s">
        <v>3078</v>
      </c>
    </row>
    <row r="112" spans="4:5" ht="12.75" x14ac:dyDescent="0.15">
      <c r="D112" t="s">
        <v>3079</v>
      </c>
      <c r="E112" t="s">
        <v>3080</v>
      </c>
    </row>
    <row r="113" spans="4:5" ht="12.75" x14ac:dyDescent="0.15">
      <c r="D113" t="s">
        <v>3081</v>
      </c>
      <c r="E113" t="s">
        <v>3082</v>
      </c>
    </row>
    <row r="114" spans="4:5" ht="12.75" x14ac:dyDescent="0.15">
      <c r="D114" t="s">
        <v>3083</v>
      </c>
      <c r="E114" t="s">
        <v>3084</v>
      </c>
    </row>
    <row r="115" spans="4:5" ht="12.75" x14ac:dyDescent="0.15">
      <c r="D115" t="s">
        <v>3085</v>
      </c>
      <c r="E115" t="s">
        <v>3086</v>
      </c>
    </row>
    <row r="116" spans="4:5" ht="12.75" x14ac:dyDescent="0.15">
      <c r="D116" t="s">
        <v>3087</v>
      </c>
      <c r="E116" t="s">
        <v>3088</v>
      </c>
    </row>
    <row r="117" spans="4:5" ht="12.75" x14ac:dyDescent="0.15">
      <c r="D117" t="s">
        <v>3089</v>
      </c>
      <c r="E117" t="s">
        <v>3090</v>
      </c>
    </row>
    <row r="118" spans="4:5" ht="12.75" x14ac:dyDescent="0.15">
      <c r="D118" t="s">
        <v>3091</v>
      </c>
      <c r="E118" t="s">
        <v>3092</v>
      </c>
    </row>
    <row r="119" spans="4:5" ht="12.75" x14ac:dyDescent="0.15">
      <c r="D119" t="s">
        <v>3093</v>
      </c>
      <c r="E119" t="s">
        <v>3094</v>
      </c>
    </row>
    <row r="120" spans="4:5" ht="12.75" x14ac:dyDescent="0.15">
      <c r="D120" t="s">
        <v>3095</v>
      </c>
      <c r="E120" t="s">
        <v>3096</v>
      </c>
    </row>
    <row r="121" spans="4:5" ht="12.75" x14ac:dyDescent="0.15">
      <c r="D121" t="s">
        <v>3097</v>
      </c>
      <c r="E121" t="s">
        <v>3098</v>
      </c>
    </row>
    <row r="122" spans="4:5" ht="12.75" x14ac:dyDescent="0.15">
      <c r="D122" t="s">
        <v>3099</v>
      </c>
      <c r="E122" t="s">
        <v>3100</v>
      </c>
    </row>
    <row r="123" spans="4:5" ht="12.75" x14ac:dyDescent="0.15">
      <c r="D123" t="s">
        <v>3101</v>
      </c>
      <c r="E123" t="s">
        <v>3102</v>
      </c>
    </row>
    <row r="124" spans="4:5" ht="12.75" x14ac:dyDescent="0.15">
      <c r="D124" t="s">
        <v>3103</v>
      </c>
      <c r="E124" t="s">
        <v>3104</v>
      </c>
    </row>
    <row r="125" spans="4:5" ht="12.75" x14ac:dyDescent="0.15">
      <c r="D125" t="s">
        <v>3105</v>
      </c>
      <c r="E125" t="s">
        <v>3106</v>
      </c>
    </row>
    <row r="126" spans="4:5" ht="12.75" x14ac:dyDescent="0.15">
      <c r="D126" t="s">
        <v>3107</v>
      </c>
      <c r="E126" t="s">
        <v>3108</v>
      </c>
    </row>
    <row r="127" spans="4:5" ht="12.75" x14ac:dyDescent="0.15">
      <c r="D127" t="s">
        <v>3109</v>
      </c>
      <c r="E127" t="s">
        <v>3110</v>
      </c>
    </row>
    <row r="128" spans="4:5" ht="12.75" x14ac:dyDescent="0.15">
      <c r="D128" t="s">
        <v>3111</v>
      </c>
      <c r="E128" t="s">
        <v>3112</v>
      </c>
    </row>
    <row r="129" spans="4:5" ht="12.75" x14ac:dyDescent="0.15">
      <c r="D129" t="s">
        <v>3113</v>
      </c>
      <c r="E129" t="s">
        <v>3114</v>
      </c>
    </row>
    <row r="130" spans="4:5" ht="12.75" x14ac:dyDescent="0.15">
      <c r="D130" t="s">
        <v>3115</v>
      </c>
      <c r="E130" t="s">
        <v>3116</v>
      </c>
    </row>
    <row r="131" spans="4:5" ht="12.75" x14ac:dyDescent="0.15">
      <c r="D131" t="s">
        <v>3117</v>
      </c>
      <c r="E131" t="s">
        <v>3118</v>
      </c>
    </row>
    <row r="132" spans="4:5" ht="12.75" x14ac:dyDescent="0.15">
      <c r="D132" t="s">
        <v>3119</v>
      </c>
      <c r="E132" t="s">
        <v>3120</v>
      </c>
    </row>
    <row r="133" spans="4:5" ht="12.75" x14ac:dyDescent="0.15">
      <c r="D133" t="s">
        <v>3121</v>
      </c>
      <c r="E133" t="s">
        <v>3122</v>
      </c>
    </row>
    <row r="134" spans="4:5" ht="12.75" x14ac:dyDescent="0.15">
      <c r="D134" t="s">
        <v>3123</v>
      </c>
      <c r="E134" t="s">
        <v>3124</v>
      </c>
    </row>
    <row r="135" spans="4:5" ht="12.75" x14ac:dyDescent="0.15">
      <c r="D135" t="s">
        <v>3125</v>
      </c>
      <c r="E135" t="s">
        <v>3126</v>
      </c>
    </row>
    <row r="136" spans="4:5" ht="12.75" x14ac:dyDescent="0.15">
      <c r="D136" t="s">
        <v>3127</v>
      </c>
      <c r="E136" t="s">
        <v>3128</v>
      </c>
    </row>
    <row r="137" spans="4:5" ht="12.75" x14ac:dyDescent="0.15">
      <c r="D137" t="s">
        <v>3129</v>
      </c>
      <c r="E137" t="s">
        <v>3130</v>
      </c>
    </row>
    <row r="138" spans="4:5" ht="12.75" x14ac:dyDescent="0.15">
      <c r="D138" t="s">
        <v>3131</v>
      </c>
    </row>
    <row r="139" spans="4:5" ht="12.75" x14ac:dyDescent="0.15">
      <c r="D139" t="s">
        <v>3132</v>
      </c>
    </row>
    <row r="140" spans="4:5" ht="12.75" x14ac:dyDescent="0.15">
      <c r="D140" t="s">
        <v>3133</v>
      </c>
    </row>
    <row r="141" spans="4:5" ht="12.75" x14ac:dyDescent="0.15">
      <c r="D141" t="s">
        <v>3134</v>
      </c>
    </row>
    <row r="142" spans="4:5" ht="12.75" x14ac:dyDescent="0.15">
      <c r="D142" t="s">
        <v>145</v>
      </c>
    </row>
    <row r="143" spans="4:5" ht="12.75" x14ac:dyDescent="0.15">
      <c r="D143" t="s">
        <v>136</v>
      </c>
    </row>
    <row r="144" spans="4:5" ht="12.75" x14ac:dyDescent="0.15">
      <c r="D144" s="36" t="s">
        <v>3135</v>
      </c>
    </row>
    <row r="145" spans="4:5" ht="12.75" x14ac:dyDescent="0.15">
      <c r="D145" s="36" t="s">
        <v>3136</v>
      </c>
      <c r="E145" s="36" t="s">
        <v>3010</v>
      </c>
    </row>
    <row r="146" spans="4:5" ht="12.75" x14ac:dyDescent="0.15">
      <c r="D146" s="36" t="s">
        <v>3137</v>
      </c>
      <c r="E146" s="36" t="s">
        <v>3138</v>
      </c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U230"/>
  <sheetViews>
    <sheetView workbookViewId="0" xr3:uid="{842E5F09-E766-5B8D-85AF-A39847EA96FD}"/>
  </sheetViews>
  <sheetFormatPr defaultColWidth="14.42578125" defaultRowHeight="15.75" customHeight="1" x14ac:dyDescent="0.15"/>
  <cols>
    <col min="1" max="1" width="5.12109375" customWidth="1"/>
    <col min="9" max="9" width="16.046875" customWidth="1"/>
  </cols>
  <sheetData>
    <row r="1" spans="1:21" ht="24" customHeight="1" x14ac:dyDescent="0.15">
      <c r="A1" s="162">
        <v>1</v>
      </c>
      <c r="B1" s="163" t="s">
        <v>18</v>
      </c>
      <c r="C1" s="166" t="s">
        <v>810</v>
      </c>
      <c r="D1" s="167" t="s">
        <v>20</v>
      </c>
      <c r="E1" s="157" t="s">
        <v>21</v>
      </c>
      <c r="F1" s="163" t="s">
        <v>22</v>
      </c>
      <c r="G1" s="166" t="s">
        <v>23</v>
      </c>
      <c r="H1" s="162"/>
      <c r="I1" s="162"/>
      <c r="J1" s="36" t="s">
        <v>63</v>
      </c>
      <c r="K1" s="36" t="s">
        <v>3139</v>
      </c>
      <c r="L1" s="36" t="s">
        <v>3140</v>
      </c>
      <c r="M1" s="36" t="s">
        <v>3141</v>
      </c>
      <c r="N1" s="36" t="s">
        <v>3142</v>
      </c>
      <c r="O1" s="36" t="s">
        <v>3143</v>
      </c>
      <c r="P1" s="36" t="s">
        <v>3144</v>
      </c>
    </row>
    <row r="2" spans="1:21" ht="14.25" x14ac:dyDescent="0.2">
      <c r="A2" s="168">
        <v>2</v>
      </c>
      <c r="B2" s="164" t="s">
        <v>38</v>
      </c>
      <c r="C2" s="169" t="s">
        <v>39</v>
      </c>
      <c r="D2" s="83" t="s">
        <v>20</v>
      </c>
      <c r="E2" t="s">
        <v>21</v>
      </c>
      <c r="F2" s="165" t="s">
        <v>40</v>
      </c>
      <c r="G2" s="169" t="s">
        <v>41</v>
      </c>
      <c r="H2" s="164"/>
      <c r="I2" s="68" t="s">
        <v>3145</v>
      </c>
      <c r="J2" s="102" t="s">
        <v>55</v>
      </c>
      <c r="K2" s="18" t="s">
        <v>3146</v>
      </c>
      <c r="L2" s="18" t="s">
        <v>3147</v>
      </c>
      <c r="M2" s="18" t="s">
        <v>3148</v>
      </c>
      <c r="N2" s="18" t="s">
        <v>3149</v>
      </c>
      <c r="O2" s="18" t="s">
        <v>3150</v>
      </c>
      <c r="P2" s="18" t="s">
        <v>3151</v>
      </c>
      <c r="Q2" s="18" t="s">
        <v>3152</v>
      </c>
      <c r="R2" s="18" t="s">
        <v>3153</v>
      </c>
      <c r="S2" s="18"/>
      <c r="T2" s="168" t="s">
        <v>1304</v>
      </c>
      <c r="U2" s="170" t="s">
        <v>3154</v>
      </c>
    </row>
    <row r="3" spans="1:21" ht="14.25" x14ac:dyDescent="0.2">
      <c r="A3" s="162">
        <v>3</v>
      </c>
      <c r="B3" s="164" t="s">
        <v>57</v>
      </c>
      <c r="C3" s="169" t="s">
        <v>58</v>
      </c>
      <c r="D3" s="83" t="s">
        <v>20</v>
      </c>
      <c r="E3" t="s">
        <v>21</v>
      </c>
      <c r="F3" s="165" t="s">
        <v>60</v>
      </c>
      <c r="G3" s="169" t="s">
        <v>61</v>
      </c>
      <c r="H3" s="164"/>
      <c r="I3" s="68" t="s">
        <v>3131</v>
      </c>
      <c r="J3" s="102" t="s">
        <v>3155</v>
      </c>
      <c r="K3" s="36" t="s">
        <v>3156</v>
      </c>
      <c r="L3" s="36" t="s">
        <v>3157</v>
      </c>
      <c r="M3" s="36" t="s">
        <v>3158</v>
      </c>
      <c r="N3" s="36" t="s">
        <v>3159</v>
      </c>
      <c r="O3" s="36" t="s">
        <v>3160</v>
      </c>
      <c r="P3" s="36" t="s">
        <v>3161</v>
      </c>
      <c r="Q3" s="36" t="s">
        <v>3162</v>
      </c>
      <c r="R3" s="36" t="s">
        <v>3163</v>
      </c>
      <c r="S3" s="36"/>
      <c r="T3" s="168" t="s">
        <v>1336</v>
      </c>
      <c r="U3" s="170" t="s">
        <v>3164</v>
      </c>
    </row>
    <row r="4" spans="1:21" ht="14.25" x14ac:dyDescent="0.2">
      <c r="A4" s="168">
        <v>4</v>
      </c>
      <c r="B4" s="164" t="s">
        <v>79</v>
      </c>
      <c r="C4" s="169" t="s">
        <v>80</v>
      </c>
      <c r="D4" s="83" t="s">
        <v>20</v>
      </c>
      <c r="E4" t="s">
        <v>21</v>
      </c>
      <c r="F4" s="165" t="s">
        <v>81</v>
      </c>
      <c r="G4" s="169" t="s">
        <v>82</v>
      </c>
      <c r="H4" s="164"/>
      <c r="I4" s="68" t="s">
        <v>3165</v>
      </c>
      <c r="J4" s="171" t="s">
        <v>3166</v>
      </c>
      <c r="K4" s="36" t="s">
        <v>3167</v>
      </c>
      <c r="L4" s="36" t="s">
        <v>3168</v>
      </c>
      <c r="N4" s="36" t="s">
        <v>3169</v>
      </c>
      <c r="O4" s="36" t="s">
        <v>3170</v>
      </c>
      <c r="P4" s="36" t="s">
        <v>3171</v>
      </c>
      <c r="Q4" s="36" t="s">
        <v>3172</v>
      </c>
      <c r="R4" s="36" t="s">
        <v>3173</v>
      </c>
      <c r="S4" s="36"/>
      <c r="T4" s="170"/>
      <c r="U4" s="170" t="s">
        <v>3174</v>
      </c>
    </row>
    <row r="5" spans="1:21" ht="14.25" x14ac:dyDescent="0.2">
      <c r="A5" s="162">
        <v>5</v>
      </c>
      <c r="B5" s="169" t="s">
        <v>99</v>
      </c>
      <c r="C5" s="164" t="s">
        <v>100</v>
      </c>
      <c r="D5" s="83" t="s">
        <v>20</v>
      </c>
      <c r="E5" t="s">
        <v>21</v>
      </c>
      <c r="F5" s="165" t="s">
        <v>101</v>
      </c>
      <c r="G5" s="169" t="s">
        <v>83</v>
      </c>
      <c r="H5" s="164"/>
      <c r="I5" s="68" t="s">
        <v>3175</v>
      </c>
      <c r="J5" s="36" t="s">
        <v>3176</v>
      </c>
      <c r="K5" s="36" t="s">
        <v>3177</v>
      </c>
      <c r="L5" s="36" t="s">
        <v>3145</v>
      </c>
      <c r="N5" s="36" t="s">
        <v>3178</v>
      </c>
      <c r="O5" s="36" t="s">
        <v>3179</v>
      </c>
      <c r="P5" s="36" t="s">
        <v>3180</v>
      </c>
      <c r="Q5" s="36" t="s">
        <v>3181</v>
      </c>
      <c r="R5" s="36" t="s">
        <v>3182</v>
      </c>
      <c r="S5" s="36"/>
      <c r="T5" s="170"/>
      <c r="U5" s="170" t="s">
        <v>3183</v>
      </c>
    </row>
    <row r="6" spans="1:21" ht="14.25" x14ac:dyDescent="0.2">
      <c r="A6" s="168">
        <v>6</v>
      </c>
      <c r="B6" s="164" t="s">
        <v>118</v>
      </c>
      <c r="C6" s="164" t="s">
        <v>120</v>
      </c>
      <c r="D6" s="83" t="s">
        <v>20</v>
      </c>
      <c r="E6" t="s">
        <v>21</v>
      </c>
      <c r="F6" s="164" t="s">
        <v>121</v>
      </c>
      <c r="G6" s="36" t="s">
        <v>87</v>
      </c>
      <c r="H6" s="164"/>
      <c r="I6" s="68" t="s">
        <v>3184</v>
      </c>
      <c r="N6" s="36" t="s">
        <v>3185</v>
      </c>
      <c r="O6" s="36" t="s">
        <v>3186</v>
      </c>
      <c r="P6" s="36" t="s">
        <v>3187</v>
      </c>
      <c r="Q6" s="36" t="s">
        <v>3188</v>
      </c>
      <c r="R6" s="36" t="s">
        <v>3189</v>
      </c>
      <c r="S6" s="36"/>
      <c r="T6" s="170"/>
      <c r="U6" s="170" t="s">
        <v>3190</v>
      </c>
    </row>
    <row r="7" spans="1:21" ht="14.25" x14ac:dyDescent="0.2">
      <c r="A7" s="162">
        <v>7</v>
      </c>
      <c r="B7" s="164" t="s">
        <v>132</v>
      </c>
      <c r="C7" s="164" t="s">
        <v>133</v>
      </c>
      <c r="D7" s="83" t="s">
        <v>20</v>
      </c>
      <c r="E7" t="s">
        <v>21</v>
      </c>
      <c r="F7" t="s">
        <v>134</v>
      </c>
      <c r="G7" s="169" t="s">
        <v>98</v>
      </c>
      <c r="I7" s="68" t="s">
        <v>3191</v>
      </c>
      <c r="N7" s="36" t="s">
        <v>3192</v>
      </c>
      <c r="O7" s="36" t="s">
        <v>3193</v>
      </c>
      <c r="Q7" s="36" t="s">
        <v>3194</v>
      </c>
      <c r="R7" s="36" t="s">
        <v>63</v>
      </c>
      <c r="S7" s="36"/>
      <c r="T7" s="36"/>
      <c r="U7" s="36" t="s">
        <v>3195</v>
      </c>
    </row>
    <row r="8" spans="1:21" ht="14.25" x14ac:dyDescent="0.2">
      <c r="A8" s="168">
        <v>8</v>
      </c>
      <c r="B8" s="164" t="s">
        <v>150</v>
      </c>
      <c r="C8" s="164" t="s">
        <v>151</v>
      </c>
      <c r="D8" s="83" t="s">
        <v>20</v>
      </c>
      <c r="E8" t="s">
        <v>21</v>
      </c>
      <c r="F8" t="s">
        <v>152</v>
      </c>
      <c r="G8" s="83" t="s">
        <v>64</v>
      </c>
      <c r="I8" s="68" t="s">
        <v>3196</v>
      </c>
      <c r="N8" s="36" t="s">
        <v>3197</v>
      </c>
      <c r="O8" s="36" t="s">
        <v>3198</v>
      </c>
      <c r="Q8" s="36" t="s">
        <v>3199</v>
      </c>
      <c r="R8" s="36" t="s">
        <v>90</v>
      </c>
      <c r="S8" s="36"/>
      <c r="T8" s="36"/>
      <c r="U8" s="36" t="s">
        <v>3200</v>
      </c>
    </row>
    <row r="9" spans="1:21" ht="14.25" x14ac:dyDescent="0.2">
      <c r="A9" s="162">
        <v>9</v>
      </c>
      <c r="B9" s="164" t="s">
        <v>166</v>
      </c>
      <c r="C9" s="164" t="s">
        <v>167</v>
      </c>
      <c r="D9" s="83" t="s">
        <v>20</v>
      </c>
      <c r="E9" t="s">
        <v>21</v>
      </c>
      <c r="F9" t="s">
        <v>168</v>
      </c>
      <c r="G9" s="83" t="s">
        <v>169</v>
      </c>
      <c r="I9" s="68" t="s">
        <v>3201</v>
      </c>
      <c r="O9" s="36" t="s">
        <v>3202</v>
      </c>
      <c r="Q9" s="36" t="s">
        <v>3203</v>
      </c>
      <c r="R9" s="36" t="s">
        <v>55</v>
      </c>
      <c r="S9" s="36"/>
      <c r="T9" s="36"/>
      <c r="U9" s="36"/>
    </row>
    <row r="10" spans="1:21" ht="14.25" x14ac:dyDescent="0.2">
      <c r="A10" s="168">
        <v>10</v>
      </c>
      <c r="B10" s="164" t="s">
        <v>183</v>
      </c>
      <c r="C10" s="164" t="s">
        <v>184</v>
      </c>
      <c r="D10" s="83" t="s">
        <v>20</v>
      </c>
      <c r="E10" t="s">
        <v>21</v>
      </c>
      <c r="F10" t="s">
        <v>185</v>
      </c>
      <c r="G10" s="83" t="s">
        <v>186</v>
      </c>
      <c r="I10" s="68" t="s">
        <v>3204</v>
      </c>
      <c r="O10" s="36" t="s">
        <v>3205</v>
      </c>
      <c r="Q10" s="36" t="s">
        <v>3206</v>
      </c>
      <c r="R10" s="36" t="s">
        <v>3207</v>
      </c>
      <c r="S10" s="36"/>
      <c r="T10" s="36"/>
      <c r="U10" s="36"/>
    </row>
    <row r="11" spans="1:21" ht="14.25" x14ac:dyDescent="0.2">
      <c r="A11" s="162">
        <v>11</v>
      </c>
      <c r="B11" s="164" t="s">
        <v>205</v>
      </c>
      <c r="C11" s="164" t="s">
        <v>206</v>
      </c>
      <c r="D11" s="83" t="s">
        <v>20</v>
      </c>
      <c r="E11" t="s">
        <v>21</v>
      </c>
      <c r="F11" t="s">
        <v>208</v>
      </c>
      <c r="G11" s="83" t="s">
        <v>209</v>
      </c>
      <c r="I11" s="68" t="s">
        <v>3208</v>
      </c>
      <c r="O11" s="36" t="s">
        <v>3209</v>
      </c>
      <c r="Q11" s="36" t="s">
        <v>3210</v>
      </c>
      <c r="R11" s="36" t="s">
        <v>624</v>
      </c>
      <c r="S11" s="36"/>
      <c r="T11" s="36"/>
      <c r="U11" s="36"/>
    </row>
    <row r="12" spans="1:21" ht="14.25" x14ac:dyDescent="0.2">
      <c r="A12" s="168">
        <v>12</v>
      </c>
      <c r="B12" s="164" t="s">
        <v>230</v>
      </c>
      <c r="C12" s="164" t="s">
        <v>231</v>
      </c>
      <c r="D12" s="83" t="s">
        <v>20</v>
      </c>
      <c r="E12" t="s">
        <v>21</v>
      </c>
      <c r="F12" t="s">
        <v>232</v>
      </c>
      <c r="G12" s="83" t="s">
        <v>233</v>
      </c>
      <c r="I12" s="68" t="s">
        <v>3211</v>
      </c>
      <c r="O12" s="36" t="s">
        <v>3212</v>
      </c>
      <c r="Q12" s="36" t="s">
        <v>3213</v>
      </c>
      <c r="R12" s="36" t="s">
        <v>265</v>
      </c>
      <c r="S12" s="36"/>
      <c r="T12" s="36"/>
      <c r="U12" s="36"/>
    </row>
    <row r="13" spans="1:21" ht="14.25" x14ac:dyDescent="0.2">
      <c r="A13" s="162">
        <v>13</v>
      </c>
      <c r="B13" s="164" t="s">
        <v>251</v>
      </c>
      <c r="C13" s="169" t="s">
        <v>253</v>
      </c>
      <c r="D13" s="83" t="s">
        <v>20</v>
      </c>
      <c r="E13" t="s">
        <v>21</v>
      </c>
      <c r="F13" t="s">
        <v>254</v>
      </c>
      <c r="G13" s="83" t="s">
        <v>255</v>
      </c>
      <c r="I13" s="68" t="s">
        <v>3214</v>
      </c>
      <c r="O13" s="36" t="s">
        <v>3215</v>
      </c>
      <c r="Q13" s="36" t="s">
        <v>3216</v>
      </c>
      <c r="R13" s="36" t="s">
        <v>256</v>
      </c>
      <c r="S13" s="36"/>
      <c r="T13" s="36"/>
      <c r="U13" s="36"/>
    </row>
    <row r="14" spans="1:21" ht="14.25" x14ac:dyDescent="0.2">
      <c r="A14" s="168">
        <v>14</v>
      </c>
      <c r="B14" s="164" t="s">
        <v>270</v>
      </c>
      <c r="C14" s="169" t="s">
        <v>271</v>
      </c>
      <c r="D14" s="83" t="s">
        <v>20</v>
      </c>
      <c r="E14" t="s">
        <v>21</v>
      </c>
      <c r="F14" t="s">
        <v>273</v>
      </c>
      <c r="G14" s="83" t="s">
        <v>2527</v>
      </c>
      <c r="I14" s="68" t="s">
        <v>3217</v>
      </c>
      <c r="O14" s="36" t="s">
        <v>3218</v>
      </c>
      <c r="Q14" s="36" t="s">
        <v>3219</v>
      </c>
      <c r="R14" s="36" t="s">
        <v>509</v>
      </c>
      <c r="S14" s="36"/>
      <c r="T14" s="36"/>
      <c r="U14" s="36"/>
    </row>
    <row r="15" spans="1:21" ht="14.25" x14ac:dyDescent="0.2">
      <c r="A15" s="162">
        <v>15</v>
      </c>
      <c r="B15" s="164" t="s">
        <v>286</v>
      </c>
      <c r="C15" s="164" t="s">
        <v>287</v>
      </c>
      <c r="D15" s="83" t="s">
        <v>20</v>
      </c>
      <c r="E15" t="s">
        <v>289</v>
      </c>
      <c r="F15" t="s">
        <v>290</v>
      </c>
      <c r="G15" s="83" t="s">
        <v>291</v>
      </c>
      <c r="I15" s="68" t="s">
        <v>3221</v>
      </c>
      <c r="Q15" s="36" t="s">
        <v>3222</v>
      </c>
      <c r="R15" s="36" t="s">
        <v>272</v>
      </c>
      <c r="S15" s="36"/>
      <c r="T15" s="36"/>
      <c r="U15" s="36"/>
    </row>
    <row r="16" spans="1:21" ht="14.25" x14ac:dyDescent="0.2">
      <c r="A16" s="168">
        <v>16</v>
      </c>
      <c r="B16" s="164" t="s">
        <v>303</v>
      </c>
      <c r="C16" s="164" t="s">
        <v>304</v>
      </c>
      <c r="D16" s="83" t="s">
        <v>20</v>
      </c>
      <c r="E16" t="s">
        <v>289</v>
      </c>
      <c r="F16" t="s">
        <v>290</v>
      </c>
      <c r="G16" s="83" t="s">
        <v>305</v>
      </c>
      <c r="I16" s="68" t="s">
        <v>3223</v>
      </c>
      <c r="Q16" s="36" t="s">
        <v>3224</v>
      </c>
      <c r="R16" s="36" t="s">
        <v>2252</v>
      </c>
      <c r="S16" s="36"/>
      <c r="T16" s="36"/>
      <c r="U16" s="36"/>
    </row>
    <row r="17" spans="1:21" ht="14.25" x14ac:dyDescent="0.2">
      <c r="A17" s="162">
        <v>17</v>
      </c>
      <c r="B17" s="83" t="s">
        <v>316</v>
      </c>
      <c r="C17" t="s">
        <v>317</v>
      </c>
      <c r="D17" s="83" t="s">
        <v>20</v>
      </c>
      <c r="E17" t="s">
        <v>289</v>
      </c>
      <c r="F17" t="s">
        <v>290</v>
      </c>
      <c r="G17" s="83" t="s">
        <v>112</v>
      </c>
      <c r="I17" s="68" t="s">
        <v>3225</v>
      </c>
      <c r="Q17" s="36" t="s">
        <v>3226</v>
      </c>
      <c r="R17" s="36" t="s">
        <v>3227</v>
      </c>
      <c r="S17" s="36"/>
      <c r="T17" s="36"/>
      <c r="U17" s="36"/>
    </row>
    <row r="18" spans="1:21" ht="14.25" x14ac:dyDescent="0.2">
      <c r="A18" s="168">
        <v>18</v>
      </c>
      <c r="B18" t="s">
        <v>326</v>
      </c>
      <c r="C18" s="83" t="s">
        <v>327</v>
      </c>
      <c r="D18" s="83" t="s">
        <v>20</v>
      </c>
      <c r="E18" t="s">
        <v>289</v>
      </c>
      <c r="F18" t="s">
        <v>328</v>
      </c>
      <c r="G18" s="83" t="s">
        <v>329</v>
      </c>
      <c r="I18" s="68" t="s">
        <v>71</v>
      </c>
      <c r="Q18" s="36" t="s">
        <v>3228</v>
      </c>
      <c r="R18" s="36" t="s">
        <v>3229</v>
      </c>
      <c r="S18" s="36"/>
      <c r="T18" s="36"/>
      <c r="U18" s="36"/>
    </row>
    <row r="19" spans="1:21" ht="14.25" x14ac:dyDescent="0.2">
      <c r="A19" s="162">
        <v>19</v>
      </c>
      <c r="B19" t="s">
        <v>340</v>
      </c>
      <c r="C19" t="s">
        <v>341</v>
      </c>
      <c r="D19" s="83" t="s">
        <v>20</v>
      </c>
      <c r="E19" t="s">
        <v>289</v>
      </c>
      <c r="F19" t="s">
        <v>342</v>
      </c>
      <c r="G19" s="83" t="s">
        <v>119</v>
      </c>
      <c r="I19" s="68" t="s">
        <v>2934</v>
      </c>
      <c r="Q19" s="36" t="s">
        <v>3230</v>
      </c>
      <c r="R19" s="36" t="s">
        <v>357</v>
      </c>
      <c r="S19" s="36"/>
      <c r="T19" s="36"/>
      <c r="U19" s="36"/>
    </row>
    <row r="20" spans="1:21" ht="14.25" x14ac:dyDescent="0.2">
      <c r="A20" s="168">
        <v>20</v>
      </c>
      <c r="B20" s="83" t="s">
        <v>354</v>
      </c>
      <c r="C20" t="s">
        <v>355</v>
      </c>
      <c r="D20" s="83" t="s">
        <v>20</v>
      </c>
      <c r="E20" t="s">
        <v>289</v>
      </c>
      <c r="F20" s="83" t="s">
        <v>356</v>
      </c>
      <c r="G20" s="83" t="s">
        <v>359</v>
      </c>
      <c r="I20" s="68" t="s">
        <v>3231</v>
      </c>
      <c r="Q20" s="36" t="s">
        <v>3232</v>
      </c>
      <c r="R20" s="36" t="s">
        <v>3233</v>
      </c>
      <c r="S20" s="36"/>
      <c r="T20" s="36"/>
      <c r="U20" s="36"/>
    </row>
    <row r="21" spans="1:21" ht="14.25" x14ac:dyDescent="0.2">
      <c r="A21" s="162">
        <v>21</v>
      </c>
      <c r="B21" t="s">
        <v>372</v>
      </c>
      <c r="C21" t="s">
        <v>373</v>
      </c>
      <c r="D21" s="83" t="s">
        <v>20</v>
      </c>
      <c r="E21" t="s">
        <v>289</v>
      </c>
      <c r="F21" s="83" t="s">
        <v>374</v>
      </c>
      <c r="G21" s="83" t="s">
        <v>375</v>
      </c>
      <c r="I21" s="68" t="s">
        <v>2854</v>
      </c>
      <c r="Q21" s="36" t="s">
        <v>3234</v>
      </c>
      <c r="R21" s="36" t="s">
        <v>3235</v>
      </c>
      <c r="S21" s="36"/>
      <c r="T21" s="36"/>
      <c r="U21" s="36"/>
    </row>
    <row r="22" spans="1:21" ht="14.25" x14ac:dyDescent="0.2">
      <c r="A22" s="168">
        <v>22</v>
      </c>
      <c r="B22" s="83" t="s">
        <v>390</v>
      </c>
      <c r="C22" t="s">
        <v>391</v>
      </c>
      <c r="D22" s="83" t="s">
        <v>20</v>
      </c>
      <c r="E22" t="s">
        <v>289</v>
      </c>
      <c r="F22" t="s">
        <v>392</v>
      </c>
      <c r="G22" s="83" t="s">
        <v>393</v>
      </c>
      <c r="I22" s="68" t="s">
        <v>3133</v>
      </c>
      <c r="Q22" s="36" t="s">
        <v>3236</v>
      </c>
      <c r="R22" s="36" t="s">
        <v>2062</v>
      </c>
      <c r="S22" s="36"/>
      <c r="T22" s="36"/>
      <c r="U22" s="36"/>
    </row>
    <row r="23" spans="1:21" ht="14.25" x14ac:dyDescent="0.2">
      <c r="A23" s="162">
        <v>23</v>
      </c>
      <c r="B23" t="s">
        <v>404</v>
      </c>
      <c r="C23" t="s">
        <v>405</v>
      </c>
      <c r="D23" s="83" t="s">
        <v>20</v>
      </c>
      <c r="E23" t="s">
        <v>289</v>
      </c>
      <c r="F23" t="s">
        <v>406</v>
      </c>
      <c r="G23" s="83" t="s">
        <v>407</v>
      </c>
      <c r="I23" s="68" t="s">
        <v>3237</v>
      </c>
      <c r="Q23" s="36" t="s">
        <v>3238</v>
      </c>
      <c r="R23" s="36" t="s">
        <v>3239</v>
      </c>
      <c r="S23" s="36"/>
      <c r="T23" s="36"/>
      <c r="U23" s="36"/>
    </row>
    <row r="24" spans="1:21" ht="12.75" x14ac:dyDescent="0.15">
      <c r="A24" s="168">
        <v>24</v>
      </c>
      <c r="B24" t="s">
        <v>419</v>
      </c>
      <c r="C24" t="s">
        <v>420</v>
      </c>
      <c r="D24" s="83" t="s">
        <v>20</v>
      </c>
      <c r="E24" t="s">
        <v>289</v>
      </c>
      <c r="F24" t="s">
        <v>421</v>
      </c>
      <c r="G24" s="83" t="s">
        <v>128</v>
      </c>
      <c r="I24" s="164" t="s">
        <v>145</v>
      </c>
      <c r="Q24" s="36" t="s">
        <v>3240</v>
      </c>
      <c r="R24" s="36" t="s">
        <v>3241</v>
      </c>
      <c r="S24" s="36"/>
      <c r="T24" s="36"/>
      <c r="U24" s="36"/>
    </row>
    <row r="25" spans="1:21" ht="12.75" x14ac:dyDescent="0.15">
      <c r="A25" s="162">
        <v>25</v>
      </c>
      <c r="B25" t="s">
        <v>432</v>
      </c>
      <c r="C25" t="s">
        <v>433</v>
      </c>
      <c r="D25" s="83" t="s">
        <v>20</v>
      </c>
      <c r="E25" t="s">
        <v>289</v>
      </c>
      <c r="F25" t="s">
        <v>434</v>
      </c>
      <c r="G25" s="83" t="s">
        <v>435</v>
      </c>
      <c r="I25" s="164" t="s">
        <v>3132</v>
      </c>
      <c r="Q25" s="36" t="s">
        <v>3242</v>
      </c>
      <c r="R25" s="36" t="s">
        <v>843</v>
      </c>
      <c r="S25" s="36"/>
      <c r="T25" s="36"/>
      <c r="U25" s="36"/>
    </row>
    <row r="26" spans="1:21" ht="14.25" x14ac:dyDescent="0.2">
      <c r="A26" s="168">
        <v>26</v>
      </c>
      <c r="B26" t="s">
        <v>446</v>
      </c>
      <c r="C26" t="s">
        <v>447</v>
      </c>
      <c r="D26" s="83" t="s">
        <v>20</v>
      </c>
      <c r="E26" t="s">
        <v>289</v>
      </c>
      <c r="F26" t="s">
        <v>448</v>
      </c>
      <c r="G26" s="83" t="s">
        <v>449</v>
      </c>
      <c r="I26" s="68" t="s">
        <v>3231</v>
      </c>
      <c r="Q26" s="36" t="s">
        <v>3243</v>
      </c>
      <c r="R26" s="36" t="s">
        <v>3244</v>
      </c>
      <c r="S26" s="36"/>
      <c r="T26" s="36"/>
      <c r="U26" s="36"/>
    </row>
    <row r="27" spans="1:21" ht="14.25" x14ac:dyDescent="0.2">
      <c r="A27" s="162">
        <v>27</v>
      </c>
      <c r="B27" t="s">
        <v>459</v>
      </c>
      <c r="C27" t="s">
        <v>460</v>
      </c>
      <c r="D27" s="83" t="s">
        <v>20</v>
      </c>
      <c r="E27" t="s">
        <v>289</v>
      </c>
      <c r="F27" t="s">
        <v>461</v>
      </c>
      <c r="G27" s="83" t="s">
        <v>462</v>
      </c>
      <c r="I27" s="68" t="s">
        <v>3245</v>
      </c>
      <c r="Q27" s="36" t="s">
        <v>3246</v>
      </c>
      <c r="R27" s="36" t="s">
        <v>3247</v>
      </c>
      <c r="S27" s="36"/>
      <c r="T27" s="36"/>
      <c r="U27" s="36"/>
    </row>
    <row r="28" spans="1:21" ht="14.25" x14ac:dyDescent="0.2">
      <c r="A28" s="168">
        <v>28</v>
      </c>
      <c r="B28" t="s">
        <v>474</v>
      </c>
      <c r="C28" t="s">
        <v>475</v>
      </c>
      <c r="D28" s="83" t="s">
        <v>20</v>
      </c>
      <c r="E28" t="s">
        <v>289</v>
      </c>
      <c r="F28" t="s">
        <v>476</v>
      </c>
      <c r="G28" s="83" t="s">
        <v>477</v>
      </c>
      <c r="I28" s="68" t="s">
        <v>3155</v>
      </c>
      <c r="Q28" s="36" t="s">
        <v>3248</v>
      </c>
      <c r="R28" s="36" t="s">
        <v>3249</v>
      </c>
      <c r="S28" s="36"/>
      <c r="T28" s="36"/>
      <c r="U28" s="36"/>
    </row>
    <row r="29" spans="1:21" ht="12.75" x14ac:dyDescent="0.15">
      <c r="A29" s="162">
        <v>29</v>
      </c>
      <c r="B29" t="s">
        <v>489</v>
      </c>
      <c r="C29" t="s">
        <v>490</v>
      </c>
      <c r="D29" s="83" t="s">
        <v>20</v>
      </c>
      <c r="E29" t="s">
        <v>289</v>
      </c>
      <c r="F29" s="83" t="s">
        <v>491</v>
      </c>
      <c r="G29" s="83" t="s">
        <v>492</v>
      </c>
      <c r="I29" s="36" t="s">
        <v>2863</v>
      </c>
      <c r="Q29" s="36" t="s">
        <v>3250</v>
      </c>
      <c r="R29" s="36" t="s">
        <v>24</v>
      </c>
      <c r="S29" s="36"/>
      <c r="T29" s="36"/>
      <c r="U29" s="36"/>
    </row>
    <row r="30" spans="1:21" ht="12.75" x14ac:dyDescent="0.15">
      <c r="A30" s="168">
        <v>30</v>
      </c>
      <c r="B30" s="83" t="s">
        <v>504</v>
      </c>
      <c r="C30" s="83" t="s">
        <v>505</v>
      </c>
      <c r="D30" s="83" t="s">
        <v>20</v>
      </c>
      <c r="E30" t="s">
        <v>506</v>
      </c>
      <c r="F30" t="s">
        <v>507</v>
      </c>
      <c r="G30" s="83" t="s">
        <v>508</v>
      </c>
      <c r="Q30" s="36" t="s">
        <v>3251</v>
      </c>
      <c r="R30" s="36" t="s">
        <v>3252</v>
      </c>
      <c r="S30" s="36"/>
      <c r="T30" s="36"/>
      <c r="U30" s="36"/>
    </row>
    <row r="31" spans="1:21" ht="12.75" x14ac:dyDescent="0.15">
      <c r="A31" s="162">
        <v>31</v>
      </c>
      <c r="B31" t="s">
        <v>521</v>
      </c>
      <c r="C31" t="s">
        <v>522</v>
      </c>
      <c r="D31" s="83" t="s">
        <v>20</v>
      </c>
      <c r="E31" t="s">
        <v>506</v>
      </c>
      <c r="F31" t="s">
        <v>523</v>
      </c>
      <c r="G31" s="83" t="s">
        <v>135</v>
      </c>
      <c r="Q31" s="36" t="s">
        <v>3253</v>
      </c>
    </row>
    <row r="32" spans="1:21" ht="12.75" x14ac:dyDescent="0.15">
      <c r="A32" s="168">
        <v>32</v>
      </c>
      <c r="B32" t="s">
        <v>534</v>
      </c>
      <c r="C32" t="s">
        <v>535</v>
      </c>
      <c r="D32" s="83" t="s">
        <v>20</v>
      </c>
      <c r="E32" t="s">
        <v>506</v>
      </c>
      <c r="F32" t="s">
        <v>536</v>
      </c>
      <c r="G32" s="83" t="s">
        <v>143</v>
      </c>
      <c r="Q32" s="36" t="s">
        <v>3254</v>
      </c>
    </row>
    <row r="33" spans="1:17" ht="12.75" x14ac:dyDescent="0.15">
      <c r="A33" s="162">
        <v>33</v>
      </c>
      <c r="B33" t="s">
        <v>546</v>
      </c>
      <c r="C33" t="s">
        <v>547</v>
      </c>
      <c r="D33" s="83" t="s">
        <v>20</v>
      </c>
      <c r="E33" t="s">
        <v>506</v>
      </c>
      <c r="F33" t="s">
        <v>548</v>
      </c>
      <c r="G33" s="83" t="s">
        <v>549</v>
      </c>
      <c r="Q33" s="36" t="s">
        <v>3255</v>
      </c>
    </row>
    <row r="34" spans="1:17" ht="12.75" x14ac:dyDescent="0.15">
      <c r="A34" s="168">
        <v>34</v>
      </c>
      <c r="B34" t="s">
        <v>561</v>
      </c>
      <c r="C34" t="s">
        <v>562</v>
      </c>
      <c r="D34" s="83" t="s">
        <v>20</v>
      </c>
      <c r="E34" t="s">
        <v>506</v>
      </c>
      <c r="F34" t="s">
        <v>563</v>
      </c>
      <c r="G34" s="83" t="s">
        <v>160</v>
      </c>
      <c r="Q34" s="36" t="s">
        <v>3256</v>
      </c>
    </row>
    <row r="35" spans="1:17" ht="12.75" x14ac:dyDescent="0.15">
      <c r="A35" s="162">
        <v>35</v>
      </c>
      <c r="B35" t="s">
        <v>574</v>
      </c>
      <c r="C35" t="s">
        <v>575</v>
      </c>
      <c r="D35" s="83" t="s">
        <v>20</v>
      </c>
      <c r="E35" t="s">
        <v>506</v>
      </c>
      <c r="F35" t="s">
        <v>576</v>
      </c>
      <c r="G35" s="83" t="s">
        <v>153</v>
      </c>
      <c r="Q35" s="36" t="s">
        <v>3257</v>
      </c>
    </row>
    <row r="36" spans="1:17" ht="12.75" x14ac:dyDescent="0.15">
      <c r="A36" s="168">
        <v>36</v>
      </c>
      <c r="B36" t="s">
        <v>587</v>
      </c>
      <c r="C36" t="s">
        <v>588</v>
      </c>
      <c r="D36" s="83" t="s">
        <v>20</v>
      </c>
      <c r="E36" t="s">
        <v>506</v>
      </c>
      <c r="F36" t="s">
        <v>589</v>
      </c>
      <c r="G36" s="83" t="s">
        <v>590</v>
      </c>
      <c r="Q36" s="36" t="s">
        <v>3258</v>
      </c>
    </row>
    <row r="37" spans="1:17" ht="12.75" x14ac:dyDescent="0.15">
      <c r="A37" s="162">
        <v>37</v>
      </c>
      <c r="B37" t="s">
        <v>601</v>
      </c>
      <c r="C37" t="s">
        <v>602</v>
      </c>
      <c r="D37" s="83" t="s">
        <v>20</v>
      </c>
      <c r="E37" t="s">
        <v>506</v>
      </c>
      <c r="F37" t="s">
        <v>603</v>
      </c>
      <c r="G37" s="83" t="s">
        <v>604</v>
      </c>
      <c r="Q37" s="36" t="s">
        <v>3259</v>
      </c>
    </row>
    <row r="38" spans="1:17" ht="12.75" x14ac:dyDescent="0.15">
      <c r="A38" s="168">
        <v>38</v>
      </c>
      <c r="B38" t="s">
        <v>614</v>
      </c>
      <c r="C38" t="s">
        <v>615</v>
      </c>
      <c r="D38" s="83" t="s">
        <v>20</v>
      </c>
      <c r="E38" t="s">
        <v>506</v>
      </c>
      <c r="F38" t="s">
        <v>616</v>
      </c>
      <c r="G38" s="83" t="s">
        <v>617</v>
      </c>
    </row>
    <row r="39" spans="1:17" ht="12.75" x14ac:dyDescent="0.15">
      <c r="A39" s="162">
        <v>39</v>
      </c>
      <c r="B39" t="s">
        <v>630</v>
      </c>
      <c r="C39" t="s">
        <v>631</v>
      </c>
      <c r="D39" s="83" t="s">
        <v>20</v>
      </c>
      <c r="E39" t="s">
        <v>506</v>
      </c>
      <c r="F39" t="s">
        <v>632</v>
      </c>
      <c r="G39" s="83" t="s">
        <v>633</v>
      </c>
    </row>
    <row r="40" spans="1:17" ht="12.75" x14ac:dyDescent="0.15">
      <c r="A40" s="168">
        <v>40</v>
      </c>
      <c r="B40" t="s">
        <v>643</v>
      </c>
      <c r="C40" t="s">
        <v>644</v>
      </c>
      <c r="D40" s="83" t="s">
        <v>20</v>
      </c>
      <c r="E40" t="s">
        <v>506</v>
      </c>
      <c r="F40" t="s">
        <v>645</v>
      </c>
      <c r="G40" s="83" t="s">
        <v>646</v>
      </c>
    </row>
    <row r="41" spans="1:17" ht="12.75" x14ac:dyDescent="0.15">
      <c r="A41" s="162">
        <v>41</v>
      </c>
      <c r="B41" t="s">
        <v>657</v>
      </c>
      <c r="C41" t="s">
        <v>658</v>
      </c>
      <c r="D41" s="83" t="s">
        <v>20</v>
      </c>
      <c r="E41" t="s">
        <v>506</v>
      </c>
      <c r="F41" t="s">
        <v>659</v>
      </c>
      <c r="G41" s="83" t="s">
        <v>660</v>
      </c>
    </row>
    <row r="42" spans="1:17" ht="12.75" x14ac:dyDescent="0.15">
      <c r="A42" s="168">
        <v>42</v>
      </c>
      <c r="B42" t="s">
        <v>670</v>
      </c>
      <c r="C42" t="s">
        <v>671</v>
      </c>
      <c r="D42" s="83" t="s">
        <v>20</v>
      </c>
      <c r="E42" t="s">
        <v>506</v>
      </c>
      <c r="F42" t="s">
        <v>672</v>
      </c>
      <c r="G42" s="83" t="s">
        <v>673</v>
      </c>
    </row>
    <row r="43" spans="1:17" ht="12.75" x14ac:dyDescent="0.15">
      <c r="A43" s="162">
        <v>43</v>
      </c>
      <c r="B43" t="s">
        <v>684</v>
      </c>
      <c r="C43" t="s">
        <v>685</v>
      </c>
      <c r="D43" s="83" t="s">
        <v>20</v>
      </c>
      <c r="E43" t="s">
        <v>506</v>
      </c>
      <c r="F43" t="s">
        <v>686</v>
      </c>
      <c r="G43" s="83" t="s">
        <v>687</v>
      </c>
    </row>
    <row r="44" spans="1:17" ht="12.75" x14ac:dyDescent="0.15">
      <c r="A44" s="168">
        <v>44</v>
      </c>
      <c r="B44" s="83" t="s">
        <v>698</v>
      </c>
      <c r="C44" t="s">
        <v>699</v>
      </c>
      <c r="D44" s="83" t="s">
        <v>700</v>
      </c>
      <c r="E44" t="s">
        <v>701</v>
      </c>
      <c r="F44" t="s">
        <v>702</v>
      </c>
      <c r="G44" s="83" t="s">
        <v>703</v>
      </c>
    </row>
    <row r="45" spans="1:17" ht="12.75" x14ac:dyDescent="0.15">
      <c r="A45" s="162">
        <v>45</v>
      </c>
      <c r="B45" t="s">
        <v>714</v>
      </c>
      <c r="C45" t="s">
        <v>715</v>
      </c>
      <c r="D45" s="83" t="s">
        <v>700</v>
      </c>
      <c r="E45" t="s">
        <v>701</v>
      </c>
      <c r="F45" t="s">
        <v>716</v>
      </c>
      <c r="G45" s="83" t="s">
        <v>187</v>
      </c>
    </row>
    <row r="46" spans="1:17" ht="12.75" x14ac:dyDescent="0.15">
      <c r="A46" s="168">
        <v>46</v>
      </c>
      <c r="B46" t="s">
        <v>728</v>
      </c>
      <c r="C46" t="s">
        <v>317</v>
      </c>
      <c r="D46" s="83" t="s">
        <v>700</v>
      </c>
      <c r="E46" t="s">
        <v>701</v>
      </c>
      <c r="F46" t="s">
        <v>729</v>
      </c>
      <c r="G46" s="83" t="s">
        <v>730</v>
      </c>
    </row>
    <row r="47" spans="1:17" ht="12.75" x14ac:dyDescent="0.15">
      <c r="A47" s="162">
        <v>47</v>
      </c>
      <c r="B47" t="s">
        <v>736</v>
      </c>
      <c r="C47" t="s">
        <v>737</v>
      </c>
      <c r="D47" s="83" t="s">
        <v>700</v>
      </c>
      <c r="E47" t="s">
        <v>701</v>
      </c>
      <c r="F47" t="s">
        <v>738</v>
      </c>
      <c r="G47" s="83" t="s">
        <v>739</v>
      </c>
    </row>
    <row r="48" spans="1:17" ht="12.75" x14ac:dyDescent="0.15">
      <c r="A48" s="168">
        <v>48</v>
      </c>
      <c r="B48" s="83" t="s">
        <v>750</v>
      </c>
      <c r="C48" t="s">
        <v>751</v>
      </c>
      <c r="D48" s="83" t="s">
        <v>700</v>
      </c>
      <c r="E48" t="s">
        <v>701</v>
      </c>
      <c r="F48" t="s">
        <v>752</v>
      </c>
      <c r="G48" s="83" t="s">
        <v>174</v>
      </c>
    </row>
    <row r="49" spans="1:7" ht="12.75" x14ac:dyDescent="0.15">
      <c r="A49" s="162">
        <v>49</v>
      </c>
      <c r="B49" t="s">
        <v>764</v>
      </c>
      <c r="C49" t="s">
        <v>765</v>
      </c>
      <c r="D49" s="83" t="s">
        <v>700</v>
      </c>
      <c r="E49" t="s">
        <v>701</v>
      </c>
      <c r="F49" t="s">
        <v>766</v>
      </c>
      <c r="G49" s="83" t="s">
        <v>767</v>
      </c>
    </row>
    <row r="50" spans="1:7" ht="12.75" x14ac:dyDescent="0.15">
      <c r="A50" s="168">
        <v>50</v>
      </c>
      <c r="B50" s="83" t="s">
        <v>779</v>
      </c>
      <c r="C50" t="s">
        <v>780</v>
      </c>
      <c r="D50" s="83" t="s">
        <v>700</v>
      </c>
      <c r="E50" t="s">
        <v>701</v>
      </c>
      <c r="F50" t="s">
        <v>781</v>
      </c>
      <c r="G50" s="83" t="s">
        <v>782</v>
      </c>
    </row>
    <row r="51" spans="1:7" ht="12.75" x14ac:dyDescent="0.15">
      <c r="A51" s="162">
        <v>51</v>
      </c>
      <c r="B51" t="s">
        <v>794</v>
      </c>
      <c r="C51" t="s">
        <v>795</v>
      </c>
      <c r="D51" s="83" t="s">
        <v>700</v>
      </c>
      <c r="E51" t="s">
        <v>701</v>
      </c>
      <c r="F51" t="s">
        <v>796</v>
      </c>
      <c r="G51" s="83" t="s">
        <v>797</v>
      </c>
    </row>
    <row r="52" spans="1:7" ht="12.75" x14ac:dyDescent="0.15">
      <c r="A52" s="168">
        <v>52</v>
      </c>
      <c r="B52" t="s">
        <v>808</v>
      </c>
      <c r="C52" t="s">
        <v>809</v>
      </c>
      <c r="D52" s="83" t="s">
        <v>700</v>
      </c>
      <c r="E52" t="s">
        <v>701</v>
      </c>
      <c r="F52" t="s">
        <v>811</v>
      </c>
      <c r="G52" s="83" t="s">
        <v>812</v>
      </c>
    </row>
    <row r="53" spans="1:7" ht="12.75" x14ac:dyDescent="0.15">
      <c r="A53" s="162">
        <v>53</v>
      </c>
      <c r="B53" s="83" t="s">
        <v>824</v>
      </c>
      <c r="C53" t="s">
        <v>825</v>
      </c>
      <c r="D53" s="83" t="s">
        <v>700</v>
      </c>
      <c r="E53" t="s">
        <v>701</v>
      </c>
      <c r="F53" t="s">
        <v>826</v>
      </c>
      <c r="G53" s="83" t="s">
        <v>827</v>
      </c>
    </row>
    <row r="54" spans="1:7" ht="12.75" x14ac:dyDescent="0.15">
      <c r="A54" s="168">
        <v>54</v>
      </c>
      <c r="B54" t="s">
        <v>839</v>
      </c>
      <c r="C54" t="s">
        <v>840</v>
      </c>
      <c r="D54" s="83" t="s">
        <v>700</v>
      </c>
      <c r="E54" t="s">
        <v>701</v>
      </c>
      <c r="F54" t="s">
        <v>841</v>
      </c>
      <c r="G54" s="83" t="s">
        <v>842</v>
      </c>
    </row>
    <row r="55" spans="1:7" ht="12.75" x14ac:dyDescent="0.15">
      <c r="A55" s="162">
        <v>55</v>
      </c>
      <c r="B55" t="s">
        <v>854</v>
      </c>
      <c r="C55" s="83" t="s">
        <v>317</v>
      </c>
      <c r="D55" s="83" t="s">
        <v>700</v>
      </c>
      <c r="E55" t="s">
        <v>701</v>
      </c>
      <c r="F55" t="s">
        <v>855</v>
      </c>
      <c r="G55" s="83" t="s">
        <v>856</v>
      </c>
    </row>
    <row r="56" spans="1:7" ht="12.75" x14ac:dyDescent="0.15">
      <c r="A56" s="168">
        <v>56</v>
      </c>
      <c r="B56" t="s">
        <v>864</v>
      </c>
      <c r="C56" t="s">
        <v>865</v>
      </c>
      <c r="D56" s="83" t="s">
        <v>700</v>
      </c>
      <c r="E56" t="s">
        <v>701</v>
      </c>
      <c r="F56" t="s">
        <v>866</v>
      </c>
      <c r="G56" s="83" t="s">
        <v>867</v>
      </c>
    </row>
    <row r="57" spans="1:7" ht="12.75" x14ac:dyDescent="0.15">
      <c r="A57" s="162">
        <v>57</v>
      </c>
      <c r="B57" t="s">
        <v>879</v>
      </c>
      <c r="C57" t="s">
        <v>880</v>
      </c>
      <c r="D57" s="83" t="s">
        <v>700</v>
      </c>
      <c r="E57" t="s">
        <v>881</v>
      </c>
      <c r="F57" t="s">
        <v>882</v>
      </c>
      <c r="G57" s="83" t="s">
        <v>190</v>
      </c>
    </row>
    <row r="58" spans="1:7" ht="12.75" x14ac:dyDescent="0.15">
      <c r="A58" s="168">
        <v>58</v>
      </c>
      <c r="B58" t="s">
        <v>895</v>
      </c>
      <c r="C58" t="s">
        <v>896</v>
      </c>
      <c r="D58" s="83" t="s">
        <v>700</v>
      </c>
      <c r="E58" t="s">
        <v>881</v>
      </c>
      <c r="F58" t="s">
        <v>897</v>
      </c>
      <c r="G58" s="83" t="s">
        <v>898</v>
      </c>
    </row>
    <row r="59" spans="1:7" ht="12.75" x14ac:dyDescent="0.15">
      <c r="A59" s="162">
        <v>59</v>
      </c>
      <c r="B59" t="s">
        <v>908</v>
      </c>
      <c r="C59" t="s">
        <v>909</v>
      </c>
      <c r="D59" s="83" t="s">
        <v>700</v>
      </c>
      <c r="E59" t="s">
        <v>881</v>
      </c>
      <c r="F59" t="s">
        <v>910</v>
      </c>
      <c r="G59" s="83" t="s">
        <v>911</v>
      </c>
    </row>
    <row r="60" spans="1:7" ht="12.75" x14ac:dyDescent="0.15">
      <c r="A60" s="168">
        <v>60</v>
      </c>
      <c r="B60" t="s">
        <v>922</v>
      </c>
      <c r="C60" t="s">
        <v>923</v>
      </c>
      <c r="D60" s="83" t="s">
        <v>700</v>
      </c>
      <c r="E60" t="s">
        <v>881</v>
      </c>
      <c r="F60" t="s">
        <v>924</v>
      </c>
      <c r="G60" s="83" t="s">
        <v>925</v>
      </c>
    </row>
    <row r="61" spans="1:7" ht="12.75" x14ac:dyDescent="0.15">
      <c r="A61" s="162">
        <v>61</v>
      </c>
      <c r="B61" t="s">
        <v>937</v>
      </c>
      <c r="C61" t="s">
        <v>938</v>
      </c>
      <c r="D61" s="83" t="s">
        <v>700</v>
      </c>
      <c r="E61" t="s">
        <v>881</v>
      </c>
      <c r="F61" t="s">
        <v>939</v>
      </c>
      <c r="G61" s="83" t="s">
        <v>940</v>
      </c>
    </row>
    <row r="62" spans="1:7" ht="12.75" x14ac:dyDescent="0.15">
      <c r="A62" s="168">
        <v>62</v>
      </c>
      <c r="B62" t="s">
        <v>952</v>
      </c>
      <c r="C62" t="s">
        <v>953</v>
      </c>
      <c r="D62" s="83" t="s">
        <v>700</v>
      </c>
      <c r="E62" t="s">
        <v>881</v>
      </c>
      <c r="F62" t="s">
        <v>954</v>
      </c>
      <c r="G62" s="83" t="s">
        <v>955</v>
      </c>
    </row>
    <row r="63" spans="1:7" ht="12.75" x14ac:dyDescent="0.15">
      <c r="A63" s="162">
        <v>63</v>
      </c>
      <c r="B63" t="s">
        <v>967</v>
      </c>
      <c r="C63" t="s">
        <v>968</v>
      </c>
      <c r="D63" s="83" t="s">
        <v>700</v>
      </c>
      <c r="E63" t="s">
        <v>881</v>
      </c>
      <c r="F63" t="s">
        <v>969</v>
      </c>
      <c r="G63" s="83" t="s">
        <v>970</v>
      </c>
    </row>
    <row r="64" spans="1:7" ht="12.75" x14ac:dyDescent="0.15">
      <c r="A64" s="168">
        <v>64</v>
      </c>
      <c r="B64" t="s">
        <v>981</v>
      </c>
      <c r="C64" t="s">
        <v>982</v>
      </c>
      <c r="D64" s="83" t="s">
        <v>700</v>
      </c>
      <c r="E64" t="s">
        <v>881</v>
      </c>
      <c r="F64" t="s">
        <v>983</v>
      </c>
      <c r="G64" s="83" t="s">
        <v>984</v>
      </c>
    </row>
    <row r="65" spans="1:7" ht="12.75" x14ac:dyDescent="0.15">
      <c r="A65" s="162">
        <v>65</v>
      </c>
      <c r="B65" t="s">
        <v>995</v>
      </c>
      <c r="C65" t="s">
        <v>996</v>
      </c>
      <c r="D65" s="83" t="s">
        <v>700</v>
      </c>
      <c r="E65" t="s">
        <v>881</v>
      </c>
      <c r="F65" t="s">
        <v>997</v>
      </c>
      <c r="G65" s="83" t="s">
        <v>998</v>
      </c>
    </row>
    <row r="66" spans="1:7" ht="12.75" x14ac:dyDescent="0.15">
      <c r="A66" s="168">
        <v>66</v>
      </c>
      <c r="B66" t="s">
        <v>1009</v>
      </c>
      <c r="C66" t="s">
        <v>1010</v>
      </c>
      <c r="D66" s="83" t="s">
        <v>700</v>
      </c>
      <c r="E66" t="s">
        <v>881</v>
      </c>
      <c r="F66" t="s">
        <v>1011</v>
      </c>
      <c r="G66" s="83" t="s">
        <v>196</v>
      </c>
    </row>
    <row r="67" spans="1:7" ht="12.75" x14ac:dyDescent="0.15">
      <c r="A67" s="162">
        <v>67</v>
      </c>
      <c r="B67" t="s">
        <v>1023</v>
      </c>
      <c r="C67" t="s">
        <v>1024</v>
      </c>
      <c r="D67" s="83" t="s">
        <v>700</v>
      </c>
      <c r="E67" t="s">
        <v>881</v>
      </c>
      <c r="F67" t="s">
        <v>1025</v>
      </c>
      <c r="G67" s="83" t="s">
        <v>1026</v>
      </c>
    </row>
    <row r="68" spans="1:7" ht="12.75" x14ac:dyDescent="0.15">
      <c r="A68" s="168">
        <v>68</v>
      </c>
      <c r="B68" t="s">
        <v>1030</v>
      </c>
      <c r="C68" t="s">
        <v>1031</v>
      </c>
      <c r="D68" s="83" t="s">
        <v>700</v>
      </c>
      <c r="E68" t="s">
        <v>881</v>
      </c>
      <c r="F68" t="s">
        <v>1033</v>
      </c>
      <c r="G68" s="83" t="s">
        <v>1034</v>
      </c>
    </row>
    <row r="69" spans="1:7" ht="12.75" x14ac:dyDescent="0.15">
      <c r="A69" s="162">
        <v>69</v>
      </c>
      <c r="B69" t="s">
        <v>1037</v>
      </c>
      <c r="C69" t="s">
        <v>1038</v>
      </c>
      <c r="D69" s="83" t="s">
        <v>700</v>
      </c>
      <c r="E69" t="s">
        <v>881</v>
      </c>
      <c r="F69" t="s">
        <v>1039</v>
      </c>
      <c r="G69" s="83" t="s">
        <v>193</v>
      </c>
    </row>
    <row r="70" spans="1:7" ht="12.75" x14ac:dyDescent="0.15">
      <c r="A70" s="168">
        <v>70</v>
      </c>
      <c r="B70" t="s">
        <v>1043</v>
      </c>
      <c r="C70" t="s">
        <v>1044</v>
      </c>
      <c r="D70" s="83" t="s">
        <v>700</v>
      </c>
      <c r="E70" t="s">
        <v>881</v>
      </c>
      <c r="F70" t="s">
        <v>1046</v>
      </c>
      <c r="G70" s="83" t="s">
        <v>1047</v>
      </c>
    </row>
    <row r="71" spans="1:7" ht="12.75" x14ac:dyDescent="0.15">
      <c r="A71" s="162">
        <v>71</v>
      </c>
      <c r="B71" t="s">
        <v>1049</v>
      </c>
      <c r="C71" t="s">
        <v>1050</v>
      </c>
      <c r="D71" s="83" t="s">
        <v>700</v>
      </c>
      <c r="E71" t="s">
        <v>881</v>
      </c>
      <c r="F71" t="s">
        <v>1051</v>
      </c>
      <c r="G71" s="83" t="s">
        <v>1052</v>
      </c>
    </row>
    <row r="72" spans="1:7" ht="12.75" x14ac:dyDescent="0.15">
      <c r="A72" s="168">
        <v>72</v>
      </c>
      <c r="B72" t="s">
        <v>1053</v>
      </c>
      <c r="C72" t="s">
        <v>317</v>
      </c>
      <c r="D72" s="83" t="s">
        <v>700</v>
      </c>
      <c r="E72" t="s">
        <v>881</v>
      </c>
      <c r="F72" t="s">
        <v>897</v>
      </c>
      <c r="G72" s="83" t="s">
        <v>1055</v>
      </c>
    </row>
    <row r="73" spans="1:7" ht="12.75" x14ac:dyDescent="0.15">
      <c r="A73" s="162">
        <v>73</v>
      </c>
      <c r="B73" s="83" t="s">
        <v>1058</v>
      </c>
      <c r="C73" t="s">
        <v>1059</v>
      </c>
      <c r="D73" s="83" t="s">
        <v>700</v>
      </c>
      <c r="E73" t="s">
        <v>53</v>
      </c>
      <c r="F73" t="s">
        <v>1060</v>
      </c>
      <c r="G73" s="83" t="s">
        <v>1211</v>
      </c>
    </row>
    <row r="74" spans="1:7" ht="12.75" x14ac:dyDescent="0.15">
      <c r="A74" s="168">
        <v>74</v>
      </c>
      <c r="B74" s="83" t="s">
        <v>1061</v>
      </c>
      <c r="C74" t="s">
        <v>1062</v>
      </c>
      <c r="D74" s="83" t="s">
        <v>700</v>
      </c>
      <c r="E74" t="s">
        <v>53</v>
      </c>
      <c r="F74" s="83" t="s">
        <v>1063</v>
      </c>
      <c r="G74" s="83" t="s">
        <v>199</v>
      </c>
    </row>
    <row r="75" spans="1:7" ht="12.75" x14ac:dyDescent="0.15">
      <c r="A75" s="162">
        <v>75</v>
      </c>
      <c r="B75" t="s">
        <v>1064</v>
      </c>
      <c r="C75" t="s">
        <v>1065</v>
      </c>
      <c r="D75" s="83" t="s">
        <v>700</v>
      </c>
      <c r="E75" t="s">
        <v>53</v>
      </c>
      <c r="F75" t="s">
        <v>1067</v>
      </c>
      <c r="G75" s="83" t="s">
        <v>1068</v>
      </c>
    </row>
    <row r="76" spans="1:7" ht="12.75" x14ac:dyDescent="0.15">
      <c r="A76" s="168">
        <v>76</v>
      </c>
      <c r="B76" t="s">
        <v>1071</v>
      </c>
      <c r="C76" t="s">
        <v>317</v>
      </c>
      <c r="D76" s="83" t="s">
        <v>700</v>
      </c>
      <c r="E76" t="s">
        <v>53</v>
      </c>
      <c r="F76" t="s">
        <v>1073</v>
      </c>
      <c r="G76" s="83" t="s">
        <v>1074</v>
      </c>
    </row>
    <row r="77" spans="1:7" ht="12.75" x14ac:dyDescent="0.15">
      <c r="A77" s="162">
        <v>77</v>
      </c>
      <c r="B77" t="s">
        <v>1075</v>
      </c>
      <c r="C77" s="83" t="s">
        <v>1076</v>
      </c>
      <c r="D77" s="83" t="s">
        <v>700</v>
      </c>
      <c r="E77" t="s">
        <v>53</v>
      </c>
      <c r="F77" t="s">
        <v>616</v>
      </c>
      <c r="G77" s="83" t="s">
        <v>1077</v>
      </c>
    </row>
    <row r="78" spans="1:7" ht="12.75" x14ac:dyDescent="0.15">
      <c r="A78" s="168">
        <v>78</v>
      </c>
      <c r="B78" t="s">
        <v>1079</v>
      </c>
      <c r="C78" t="s">
        <v>1080</v>
      </c>
      <c r="D78" s="83" t="s">
        <v>700</v>
      </c>
      <c r="E78" t="s">
        <v>53</v>
      </c>
      <c r="F78" t="s">
        <v>1081</v>
      </c>
      <c r="G78" s="83" t="s">
        <v>1082</v>
      </c>
    </row>
    <row r="79" spans="1:7" ht="12.75" x14ac:dyDescent="0.15">
      <c r="A79" s="162">
        <v>79</v>
      </c>
      <c r="B79" t="s">
        <v>1083</v>
      </c>
      <c r="C79" t="s">
        <v>1084</v>
      </c>
      <c r="D79" s="83" t="s">
        <v>700</v>
      </c>
      <c r="E79" t="s">
        <v>53</v>
      </c>
      <c r="F79" t="s">
        <v>1085</v>
      </c>
      <c r="G79" s="83" t="s">
        <v>1086</v>
      </c>
    </row>
    <row r="80" spans="1:7" ht="12.75" x14ac:dyDescent="0.15">
      <c r="A80" s="168">
        <v>80</v>
      </c>
      <c r="B80" t="s">
        <v>1087</v>
      </c>
      <c r="C80" t="s">
        <v>1088</v>
      </c>
      <c r="D80" s="83" t="s">
        <v>700</v>
      </c>
      <c r="E80" t="s">
        <v>53</v>
      </c>
      <c r="F80" t="s">
        <v>1090</v>
      </c>
      <c r="G80" s="83" t="s">
        <v>203</v>
      </c>
    </row>
    <row r="81" spans="1:7" ht="12.75" x14ac:dyDescent="0.15">
      <c r="A81" s="162">
        <v>81</v>
      </c>
      <c r="B81" t="s">
        <v>1092</v>
      </c>
      <c r="C81" t="s">
        <v>1093</v>
      </c>
      <c r="D81" s="83" t="s">
        <v>700</v>
      </c>
      <c r="E81" t="s">
        <v>53</v>
      </c>
      <c r="F81" t="s">
        <v>1094</v>
      </c>
      <c r="G81" s="83" t="s">
        <v>1095</v>
      </c>
    </row>
    <row r="82" spans="1:7" ht="12.75" x14ac:dyDescent="0.15">
      <c r="A82" s="168">
        <v>82</v>
      </c>
      <c r="B82" t="s">
        <v>1097</v>
      </c>
      <c r="C82" t="s">
        <v>1098</v>
      </c>
      <c r="D82" s="83" t="s">
        <v>700</v>
      </c>
      <c r="E82" t="s">
        <v>53</v>
      </c>
      <c r="F82" t="s">
        <v>1099</v>
      </c>
      <c r="G82" s="83" t="s">
        <v>1491</v>
      </c>
    </row>
    <row r="83" spans="1:7" ht="12.75" x14ac:dyDescent="0.15">
      <c r="A83" s="162">
        <v>83</v>
      </c>
      <c r="B83" t="s">
        <v>1100</v>
      </c>
      <c r="C83" t="s">
        <v>1101</v>
      </c>
      <c r="D83" s="83" t="s">
        <v>700</v>
      </c>
      <c r="E83" t="s">
        <v>53</v>
      </c>
      <c r="F83" t="s">
        <v>1102</v>
      </c>
      <c r="G83" s="83" t="s">
        <v>1103</v>
      </c>
    </row>
    <row r="84" spans="1:7" ht="12.75" x14ac:dyDescent="0.15">
      <c r="A84" s="168">
        <v>84</v>
      </c>
      <c r="B84" t="s">
        <v>1105</v>
      </c>
      <c r="C84" t="s">
        <v>1106</v>
      </c>
      <c r="D84" s="83" t="s">
        <v>700</v>
      </c>
      <c r="E84" t="s">
        <v>53</v>
      </c>
      <c r="F84" t="s">
        <v>1109</v>
      </c>
      <c r="G84" s="83" t="s">
        <v>1110</v>
      </c>
    </row>
    <row r="85" spans="1:7" ht="12.75" x14ac:dyDescent="0.15">
      <c r="A85" s="162">
        <v>85</v>
      </c>
      <c r="B85" t="s">
        <v>1113</v>
      </c>
      <c r="C85" t="s">
        <v>1115</v>
      </c>
      <c r="D85" t="s">
        <v>1116</v>
      </c>
      <c r="E85" t="s">
        <v>1117</v>
      </c>
      <c r="F85" t="s">
        <v>1118</v>
      </c>
      <c r="G85" s="83" t="s">
        <v>204</v>
      </c>
    </row>
    <row r="86" spans="1:7" ht="12.75" x14ac:dyDescent="0.15">
      <c r="A86" s="168">
        <v>86</v>
      </c>
      <c r="B86" t="s">
        <v>1119</v>
      </c>
      <c r="C86" t="s">
        <v>1120</v>
      </c>
      <c r="D86" t="s">
        <v>1116</v>
      </c>
      <c r="E86" t="s">
        <v>1117</v>
      </c>
      <c r="F86" t="s">
        <v>1122</v>
      </c>
      <c r="G86" s="83" t="s">
        <v>1123</v>
      </c>
    </row>
    <row r="87" spans="1:7" ht="12.75" x14ac:dyDescent="0.15">
      <c r="A87" s="162">
        <v>87</v>
      </c>
      <c r="B87" t="s">
        <v>1124</v>
      </c>
      <c r="C87" t="s">
        <v>1125</v>
      </c>
      <c r="D87" t="s">
        <v>1116</v>
      </c>
      <c r="E87" t="s">
        <v>1117</v>
      </c>
      <c r="F87" t="s">
        <v>1126</v>
      </c>
      <c r="G87" s="83" t="s">
        <v>1127</v>
      </c>
    </row>
    <row r="88" spans="1:7" ht="12.75" x14ac:dyDescent="0.15">
      <c r="A88" s="168">
        <v>88</v>
      </c>
      <c r="B88" t="s">
        <v>1130</v>
      </c>
      <c r="C88" s="83" t="s">
        <v>1131</v>
      </c>
      <c r="D88" t="s">
        <v>1116</v>
      </c>
      <c r="E88" t="s">
        <v>1117</v>
      </c>
      <c r="F88" t="s">
        <v>1139</v>
      </c>
      <c r="G88" s="83" t="s">
        <v>207</v>
      </c>
    </row>
    <row r="89" spans="1:7" ht="12.75" x14ac:dyDescent="0.15">
      <c r="A89" s="162">
        <v>89</v>
      </c>
      <c r="B89" t="s">
        <v>1143</v>
      </c>
      <c r="C89" t="s">
        <v>1145</v>
      </c>
      <c r="D89" t="s">
        <v>1116</v>
      </c>
      <c r="E89" t="s">
        <v>1147</v>
      </c>
      <c r="F89" t="s">
        <v>1148</v>
      </c>
      <c r="G89" s="83" t="s">
        <v>210</v>
      </c>
    </row>
    <row r="90" spans="1:7" ht="12.75" x14ac:dyDescent="0.15">
      <c r="A90" s="168">
        <v>90</v>
      </c>
      <c r="B90" t="s">
        <v>1149</v>
      </c>
      <c r="C90" t="s">
        <v>1150</v>
      </c>
      <c r="D90" t="s">
        <v>1116</v>
      </c>
      <c r="E90" t="s">
        <v>1147</v>
      </c>
      <c r="F90" t="s">
        <v>1151</v>
      </c>
      <c r="G90" s="83" t="s">
        <v>1152</v>
      </c>
    </row>
    <row r="91" spans="1:7" ht="12.75" x14ac:dyDescent="0.15">
      <c r="A91" s="162">
        <v>91</v>
      </c>
      <c r="B91" t="s">
        <v>1155</v>
      </c>
      <c r="C91" t="s">
        <v>1156</v>
      </c>
      <c r="D91" t="s">
        <v>1116</v>
      </c>
      <c r="E91" t="s">
        <v>1147</v>
      </c>
      <c r="F91" t="s">
        <v>1158</v>
      </c>
      <c r="G91" s="83" t="s">
        <v>1159</v>
      </c>
    </row>
    <row r="92" spans="1:7" ht="12.75" x14ac:dyDescent="0.15">
      <c r="A92" s="168">
        <v>92</v>
      </c>
      <c r="B92" t="s">
        <v>1162</v>
      </c>
      <c r="C92" t="s">
        <v>1163</v>
      </c>
      <c r="D92" t="s">
        <v>1116</v>
      </c>
      <c r="E92" t="s">
        <v>1147</v>
      </c>
      <c r="F92" t="s">
        <v>1165</v>
      </c>
      <c r="G92" s="83" t="s">
        <v>1166</v>
      </c>
    </row>
    <row r="93" spans="1:7" ht="12.75" x14ac:dyDescent="0.15">
      <c r="A93" s="162">
        <v>93</v>
      </c>
      <c r="B93" t="s">
        <v>1169</v>
      </c>
      <c r="C93" t="s">
        <v>1170</v>
      </c>
      <c r="D93" t="s">
        <v>1116</v>
      </c>
      <c r="E93" t="s">
        <v>1147</v>
      </c>
      <c r="F93" t="s">
        <v>1172</v>
      </c>
      <c r="G93" s="83" t="s">
        <v>1173</v>
      </c>
    </row>
    <row r="94" spans="1:7" ht="12.75" x14ac:dyDescent="0.15">
      <c r="A94" s="168">
        <v>94</v>
      </c>
      <c r="B94" t="s">
        <v>1175</v>
      </c>
      <c r="C94" s="83" t="s">
        <v>1176</v>
      </c>
      <c r="D94" t="s">
        <v>1116</v>
      </c>
      <c r="E94" t="s">
        <v>1147</v>
      </c>
      <c r="F94" t="s">
        <v>1177</v>
      </c>
      <c r="G94" s="83" t="s">
        <v>1178</v>
      </c>
    </row>
    <row r="95" spans="1:7" ht="12.75" x14ac:dyDescent="0.15">
      <c r="A95" s="162">
        <v>95</v>
      </c>
      <c r="B95" t="s">
        <v>1179</v>
      </c>
      <c r="C95" t="s">
        <v>1180</v>
      </c>
      <c r="D95" t="s">
        <v>1116</v>
      </c>
      <c r="E95" t="s">
        <v>1147</v>
      </c>
      <c r="F95" t="s">
        <v>1182</v>
      </c>
      <c r="G95" s="83" t="s">
        <v>1183</v>
      </c>
    </row>
    <row r="96" spans="1:7" ht="12.75" x14ac:dyDescent="0.15">
      <c r="A96" s="168">
        <v>96</v>
      </c>
      <c r="B96" t="s">
        <v>1186</v>
      </c>
      <c r="C96" t="s">
        <v>1187</v>
      </c>
      <c r="D96" t="s">
        <v>1116</v>
      </c>
      <c r="E96" t="s">
        <v>1147</v>
      </c>
      <c r="F96" t="s">
        <v>1189</v>
      </c>
      <c r="G96" s="83" t="s">
        <v>1190</v>
      </c>
    </row>
    <row r="97" spans="1:7" ht="12.75" x14ac:dyDescent="0.15">
      <c r="A97" s="162">
        <v>97</v>
      </c>
      <c r="B97" t="s">
        <v>1191</v>
      </c>
      <c r="C97" t="s">
        <v>1192</v>
      </c>
      <c r="D97" t="s">
        <v>1116</v>
      </c>
      <c r="E97" t="s">
        <v>1147</v>
      </c>
      <c r="F97" t="s">
        <v>1193</v>
      </c>
      <c r="G97" s="83" t="s">
        <v>2837</v>
      </c>
    </row>
    <row r="98" spans="1:7" ht="12.75" x14ac:dyDescent="0.15">
      <c r="A98" s="168">
        <v>98</v>
      </c>
      <c r="B98" t="s">
        <v>1195</v>
      </c>
      <c r="C98" t="s">
        <v>1196</v>
      </c>
      <c r="D98" t="s">
        <v>1116</v>
      </c>
      <c r="E98" t="s">
        <v>1197</v>
      </c>
      <c r="F98" t="s">
        <v>1198</v>
      </c>
      <c r="G98" s="83" t="s">
        <v>1199</v>
      </c>
    </row>
    <row r="99" spans="1:7" ht="12.75" x14ac:dyDescent="0.15">
      <c r="A99" s="162">
        <v>99</v>
      </c>
      <c r="B99" t="s">
        <v>1200</v>
      </c>
      <c r="C99" t="s">
        <v>1202</v>
      </c>
      <c r="D99" t="s">
        <v>1116</v>
      </c>
      <c r="E99" t="s">
        <v>1197</v>
      </c>
      <c r="F99" t="s">
        <v>1204</v>
      </c>
      <c r="G99" s="83" t="s">
        <v>1205</v>
      </c>
    </row>
    <row r="100" spans="1:7" ht="12.75" x14ac:dyDescent="0.15">
      <c r="A100" s="168">
        <v>100</v>
      </c>
      <c r="B100" t="s">
        <v>1207</v>
      </c>
      <c r="C100" t="s">
        <v>1208</v>
      </c>
      <c r="D100" t="s">
        <v>1116</v>
      </c>
      <c r="E100" t="s">
        <v>1197</v>
      </c>
      <c r="F100" t="s">
        <v>1209</v>
      </c>
      <c r="G100" s="83" t="s">
        <v>1210</v>
      </c>
    </row>
    <row r="101" spans="1:7" ht="12.75" x14ac:dyDescent="0.15">
      <c r="A101" s="162">
        <v>101</v>
      </c>
      <c r="B101" t="s">
        <v>1212</v>
      </c>
      <c r="C101" t="s">
        <v>1213</v>
      </c>
      <c r="D101" t="s">
        <v>1116</v>
      </c>
      <c r="E101" t="s">
        <v>1197</v>
      </c>
      <c r="F101" t="s">
        <v>1214</v>
      </c>
      <c r="G101" s="83" t="s">
        <v>1215</v>
      </c>
    </row>
    <row r="102" spans="1:7" ht="12.75" x14ac:dyDescent="0.15">
      <c r="A102" s="168">
        <v>102</v>
      </c>
      <c r="B102" t="s">
        <v>1216</v>
      </c>
      <c r="C102" t="s">
        <v>1217</v>
      </c>
      <c r="D102" t="s">
        <v>1116</v>
      </c>
      <c r="E102" t="s">
        <v>1197</v>
      </c>
      <c r="F102" s="83" t="s">
        <v>1218</v>
      </c>
      <c r="G102" s="83" t="s">
        <v>213</v>
      </c>
    </row>
    <row r="103" spans="1:7" ht="12.75" x14ac:dyDescent="0.15">
      <c r="A103" s="162">
        <v>103</v>
      </c>
      <c r="B103" t="s">
        <v>1219</v>
      </c>
      <c r="C103" t="s">
        <v>1220</v>
      </c>
      <c r="D103" t="s">
        <v>1116</v>
      </c>
      <c r="E103" t="s">
        <v>1197</v>
      </c>
      <c r="F103" s="83" t="s">
        <v>1221</v>
      </c>
      <c r="G103" s="83" t="s">
        <v>1222</v>
      </c>
    </row>
    <row r="104" spans="1:7" ht="12.75" x14ac:dyDescent="0.15">
      <c r="A104" s="168">
        <v>104</v>
      </c>
      <c r="B104" s="83" t="s">
        <v>1223</v>
      </c>
      <c r="C104" s="83" t="s">
        <v>1224</v>
      </c>
      <c r="D104" t="s">
        <v>1116</v>
      </c>
      <c r="E104" t="s">
        <v>1197</v>
      </c>
      <c r="F104" t="s">
        <v>1225</v>
      </c>
      <c r="G104" s="83" t="s">
        <v>1226</v>
      </c>
    </row>
    <row r="105" spans="1:7" ht="12.75" x14ac:dyDescent="0.15">
      <c r="A105" s="162">
        <v>105</v>
      </c>
      <c r="B105" t="s">
        <v>1227</v>
      </c>
      <c r="C105" t="s">
        <v>1229</v>
      </c>
      <c r="D105" t="s">
        <v>1116</v>
      </c>
      <c r="E105" t="s">
        <v>1197</v>
      </c>
      <c r="F105" t="s">
        <v>1230</v>
      </c>
      <c r="G105" s="83" t="s">
        <v>1231</v>
      </c>
    </row>
    <row r="106" spans="1:7" ht="12.75" x14ac:dyDescent="0.15">
      <c r="A106" s="168">
        <v>106</v>
      </c>
      <c r="B106" t="s">
        <v>1233</v>
      </c>
      <c r="C106" t="s">
        <v>1234</v>
      </c>
      <c r="D106" t="s">
        <v>1116</v>
      </c>
      <c r="E106" t="s">
        <v>1235</v>
      </c>
      <c r="F106" t="s">
        <v>1236</v>
      </c>
      <c r="G106" s="83" t="s">
        <v>1237</v>
      </c>
    </row>
    <row r="107" spans="1:7" ht="12.75" x14ac:dyDescent="0.15">
      <c r="A107" s="162">
        <v>107</v>
      </c>
      <c r="B107" t="s">
        <v>1239</v>
      </c>
      <c r="C107" t="s">
        <v>1240</v>
      </c>
      <c r="D107" t="s">
        <v>1116</v>
      </c>
      <c r="E107" t="s">
        <v>1235</v>
      </c>
      <c r="F107" t="s">
        <v>1242</v>
      </c>
      <c r="G107" s="83" t="s">
        <v>1243</v>
      </c>
    </row>
    <row r="108" spans="1:7" ht="12.75" x14ac:dyDescent="0.15">
      <c r="A108" s="168">
        <v>108</v>
      </c>
      <c r="B108" t="s">
        <v>1245</v>
      </c>
      <c r="C108" t="s">
        <v>1246</v>
      </c>
      <c r="D108" t="s">
        <v>1116</v>
      </c>
      <c r="E108" t="s">
        <v>1235</v>
      </c>
      <c r="F108" t="s">
        <v>1247</v>
      </c>
      <c r="G108" s="83" t="s">
        <v>1249</v>
      </c>
    </row>
    <row r="109" spans="1:7" ht="12.75" x14ac:dyDescent="0.15">
      <c r="A109" s="162">
        <v>109</v>
      </c>
      <c r="B109" t="s">
        <v>1250</v>
      </c>
      <c r="C109" t="s">
        <v>1251</v>
      </c>
      <c r="D109" t="s">
        <v>1116</v>
      </c>
      <c r="E109" t="s">
        <v>1235</v>
      </c>
      <c r="F109" t="s">
        <v>1253</v>
      </c>
      <c r="G109" s="83" t="s">
        <v>214</v>
      </c>
    </row>
    <row r="110" spans="1:7" ht="12.75" x14ac:dyDescent="0.15">
      <c r="A110" s="168">
        <v>110</v>
      </c>
      <c r="B110" t="s">
        <v>1255</v>
      </c>
      <c r="C110" t="s">
        <v>1256</v>
      </c>
      <c r="D110" t="s">
        <v>1116</v>
      </c>
      <c r="E110" t="s">
        <v>1235</v>
      </c>
      <c r="F110" t="s">
        <v>1258</v>
      </c>
      <c r="G110" s="83" t="s">
        <v>1259</v>
      </c>
    </row>
    <row r="111" spans="1:7" ht="12.75" x14ac:dyDescent="0.15">
      <c r="A111" s="162">
        <v>111</v>
      </c>
      <c r="B111" t="s">
        <v>1261</v>
      </c>
      <c r="C111" t="s">
        <v>1263</v>
      </c>
      <c r="D111" t="s">
        <v>1116</v>
      </c>
      <c r="E111" t="s">
        <v>1235</v>
      </c>
      <c r="F111" s="83" t="s">
        <v>1264</v>
      </c>
      <c r="G111" s="83" t="s">
        <v>1265</v>
      </c>
    </row>
    <row r="112" spans="1:7" ht="12.75" x14ac:dyDescent="0.15">
      <c r="A112" s="168">
        <v>112</v>
      </c>
      <c r="B112" t="s">
        <v>1266</v>
      </c>
      <c r="C112" t="s">
        <v>1267</v>
      </c>
      <c r="D112" t="s">
        <v>1116</v>
      </c>
      <c r="E112" t="s">
        <v>1235</v>
      </c>
      <c r="F112" t="s">
        <v>1268</v>
      </c>
      <c r="G112" s="83" t="s">
        <v>1269</v>
      </c>
    </row>
    <row r="113" spans="1:7" ht="12.75" x14ac:dyDescent="0.15">
      <c r="A113" s="162">
        <v>113</v>
      </c>
      <c r="B113" t="s">
        <v>1270</v>
      </c>
      <c r="C113" t="s">
        <v>317</v>
      </c>
      <c r="D113" t="s">
        <v>1116</v>
      </c>
      <c r="E113" t="s">
        <v>1235</v>
      </c>
      <c r="F113" t="s">
        <v>101</v>
      </c>
      <c r="G113" s="83" t="s">
        <v>1271</v>
      </c>
    </row>
    <row r="114" spans="1:7" ht="12.75" x14ac:dyDescent="0.15">
      <c r="A114" s="168">
        <v>114</v>
      </c>
      <c r="B114" t="s">
        <v>1273</v>
      </c>
      <c r="C114" s="83" t="s">
        <v>1274</v>
      </c>
      <c r="D114" t="s">
        <v>1116</v>
      </c>
      <c r="E114" t="s">
        <v>1235</v>
      </c>
      <c r="F114" t="s">
        <v>1276</v>
      </c>
      <c r="G114" s="83" t="s">
        <v>1277</v>
      </c>
    </row>
    <row r="115" spans="1:7" ht="12.75" x14ac:dyDescent="0.15">
      <c r="A115" s="162">
        <v>115</v>
      </c>
      <c r="B115" t="s">
        <v>1279</v>
      </c>
      <c r="C115" s="83" t="s">
        <v>1281</v>
      </c>
      <c r="D115" t="s">
        <v>1116</v>
      </c>
      <c r="E115" t="s">
        <v>1235</v>
      </c>
      <c r="F115" t="s">
        <v>1282</v>
      </c>
      <c r="G115" s="83" t="s">
        <v>1283</v>
      </c>
    </row>
    <row r="116" spans="1:7" ht="12.75" x14ac:dyDescent="0.15">
      <c r="A116" s="168">
        <v>116</v>
      </c>
      <c r="B116" t="s">
        <v>1285</v>
      </c>
      <c r="C116" t="s">
        <v>1286</v>
      </c>
      <c r="D116" t="s">
        <v>1116</v>
      </c>
      <c r="E116" t="s">
        <v>1288</v>
      </c>
      <c r="F116" t="s">
        <v>1289</v>
      </c>
      <c r="G116" s="83" t="s">
        <v>219</v>
      </c>
    </row>
    <row r="117" spans="1:7" ht="12.75" x14ac:dyDescent="0.15">
      <c r="A117" s="162">
        <v>117</v>
      </c>
      <c r="B117" t="s">
        <v>1291</v>
      </c>
      <c r="C117" t="s">
        <v>1293</v>
      </c>
      <c r="D117" t="s">
        <v>1116</v>
      </c>
      <c r="E117" t="s">
        <v>1288</v>
      </c>
      <c r="F117" t="s">
        <v>1294</v>
      </c>
      <c r="G117" s="83" t="s">
        <v>1295</v>
      </c>
    </row>
    <row r="118" spans="1:7" ht="12.75" x14ac:dyDescent="0.15">
      <c r="A118" s="168">
        <v>118</v>
      </c>
      <c r="B118" t="s">
        <v>1298</v>
      </c>
      <c r="C118" t="s">
        <v>1299</v>
      </c>
      <c r="D118" t="s">
        <v>1116</v>
      </c>
      <c r="E118" t="s">
        <v>1288</v>
      </c>
      <c r="F118" t="s">
        <v>1300</v>
      </c>
      <c r="G118" s="83" t="s">
        <v>1301</v>
      </c>
    </row>
    <row r="119" spans="1:7" ht="12.75" x14ac:dyDescent="0.15">
      <c r="A119" s="162">
        <v>119</v>
      </c>
      <c r="B119" t="s">
        <v>1302</v>
      </c>
      <c r="C119" t="s">
        <v>1303</v>
      </c>
      <c r="D119" s="83" t="s">
        <v>1360</v>
      </c>
      <c r="E119" t="s">
        <v>1304</v>
      </c>
      <c r="F119" t="s">
        <v>1305</v>
      </c>
      <c r="G119" s="83" t="s">
        <v>222</v>
      </c>
    </row>
    <row r="120" spans="1:7" ht="12.75" x14ac:dyDescent="0.15">
      <c r="A120" s="168">
        <v>120</v>
      </c>
      <c r="B120" t="s">
        <v>1307</v>
      </c>
      <c r="C120" t="s">
        <v>1308</v>
      </c>
      <c r="D120" s="83" t="s">
        <v>1360</v>
      </c>
      <c r="E120" t="s">
        <v>1304</v>
      </c>
      <c r="F120" t="s">
        <v>1309</v>
      </c>
      <c r="G120" s="83" t="s">
        <v>1310</v>
      </c>
    </row>
    <row r="121" spans="1:7" ht="12.75" x14ac:dyDescent="0.15">
      <c r="A121" s="162">
        <v>121</v>
      </c>
      <c r="B121" t="s">
        <v>1311</v>
      </c>
      <c r="C121" t="s">
        <v>1312</v>
      </c>
      <c r="D121" s="83" t="s">
        <v>1360</v>
      </c>
      <c r="E121" t="s">
        <v>1304</v>
      </c>
      <c r="F121" t="s">
        <v>1313</v>
      </c>
      <c r="G121" s="83" t="s">
        <v>1314</v>
      </c>
    </row>
    <row r="122" spans="1:7" ht="12.75" x14ac:dyDescent="0.15">
      <c r="A122" s="168">
        <v>122</v>
      </c>
      <c r="B122" t="s">
        <v>1315</v>
      </c>
      <c r="C122" t="s">
        <v>1316</v>
      </c>
      <c r="D122" s="83" t="s">
        <v>1360</v>
      </c>
      <c r="E122" t="s">
        <v>1304</v>
      </c>
      <c r="F122" t="s">
        <v>1317</v>
      </c>
      <c r="G122" s="83" t="s">
        <v>1318</v>
      </c>
    </row>
    <row r="123" spans="1:7" ht="12.75" x14ac:dyDescent="0.15">
      <c r="A123" s="162">
        <v>123</v>
      </c>
      <c r="B123" t="s">
        <v>1320</v>
      </c>
      <c r="C123" t="s">
        <v>317</v>
      </c>
      <c r="D123" s="83" t="s">
        <v>1360</v>
      </c>
      <c r="E123" t="s">
        <v>1304</v>
      </c>
      <c r="F123" t="s">
        <v>1321</v>
      </c>
      <c r="G123" s="83" t="s">
        <v>1322</v>
      </c>
    </row>
    <row r="124" spans="1:7" ht="12.75" x14ac:dyDescent="0.15">
      <c r="A124" s="168">
        <v>124</v>
      </c>
      <c r="B124" t="s">
        <v>1323</v>
      </c>
      <c r="C124" t="s">
        <v>317</v>
      </c>
      <c r="D124" s="83" t="s">
        <v>1360</v>
      </c>
      <c r="E124" t="s">
        <v>1304</v>
      </c>
      <c r="F124" t="s">
        <v>1324</v>
      </c>
      <c r="G124" s="83" t="s">
        <v>1325</v>
      </c>
    </row>
    <row r="125" spans="1:7" ht="12.75" x14ac:dyDescent="0.15">
      <c r="A125" s="162">
        <v>125</v>
      </c>
      <c r="B125" t="s">
        <v>1327</v>
      </c>
      <c r="C125" t="s">
        <v>317</v>
      </c>
      <c r="D125" s="83" t="s">
        <v>1360</v>
      </c>
      <c r="E125" t="s">
        <v>1304</v>
      </c>
      <c r="F125" t="s">
        <v>1328</v>
      </c>
      <c r="G125" s="83" t="s">
        <v>1330</v>
      </c>
    </row>
    <row r="126" spans="1:7" ht="12.75" x14ac:dyDescent="0.15">
      <c r="A126" s="168">
        <v>126</v>
      </c>
      <c r="B126" t="s">
        <v>1331</v>
      </c>
      <c r="C126" t="s">
        <v>1332</v>
      </c>
      <c r="D126" s="83" t="s">
        <v>1360</v>
      </c>
      <c r="E126" t="s">
        <v>1304</v>
      </c>
      <c r="F126" t="s">
        <v>1051</v>
      </c>
      <c r="G126" s="83" t="s">
        <v>2096</v>
      </c>
    </row>
    <row r="127" spans="1:7" ht="12.75" x14ac:dyDescent="0.15">
      <c r="A127" s="162">
        <v>127</v>
      </c>
      <c r="B127" t="s">
        <v>1334</v>
      </c>
      <c r="C127" t="s">
        <v>1335</v>
      </c>
      <c r="D127" s="83" t="s">
        <v>1360</v>
      </c>
      <c r="E127" t="s">
        <v>1336</v>
      </c>
      <c r="F127" t="s">
        <v>1337</v>
      </c>
      <c r="G127" s="83" t="s">
        <v>225</v>
      </c>
    </row>
    <row r="128" spans="1:7" ht="12.75" x14ac:dyDescent="0.15">
      <c r="A128" s="168">
        <v>128</v>
      </c>
      <c r="B128" t="s">
        <v>1338</v>
      </c>
      <c r="C128" t="s">
        <v>1340</v>
      </c>
      <c r="D128" s="83" t="s">
        <v>1360</v>
      </c>
      <c r="E128" t="s">
        <v>1336</v>
      </c>
      <c r="F128" t="s">
        <v>1341</v>
      </c>
      <c r="G128" s="83" t="s">
        <v>1343</v>
      </c>
    </row>
    <row r="129" spans="1:7" ht="12.75" x14ac:dyDescent="0.15">
      <c r="A129" s="162">
        <v>129</v>
      </c>
      <c r="B129" t="s">
        <v>1345</v>
      </c>
      <c r="C129" t="s">
        <v>1346</v>
      </c>
      <c r="D129" s="83" t="s">
        <v>1360</v>
      </c>
      <c r="E129" t="s">
        <v>1336</v>
      </c>
      <c r="F129" t="s">
        <v>855</v>
      </c>
      <c r="G129" s="83" t="s">
        <v>1347</v>
      </c>
    </row>
    <row r="130" spans="1:7" ht="12.75" x14ac:dyDescent="0.15">
      <c r="A130" s="168">
        <v>130</v>
      </c>
      <c r="B130" t="s">
        <v>1349</v>
      </c>
      <c r="C130" t="s">
        <v>1350</v>
      </c>
      <c r="D130" s="83" t="s">
        <v>1360</v>
      </c>
      <c r="E130" t="s">
        <v>1336</v>
      </c>
      <c r="F130" t="s">
        <v>1352</v>
      </c>
      <c r="G130" s="83" t="s">
        <v>228</v>
      </c>
    </row>
    <row r="131" spans="1:7" ht="12.75" x14ac:dyDescent="0.15">
      <c r="A131" s="162">
        <v>131</v>
      </c>
      <c r="B131" t="s">
        <v>1354</v>
      </c>
      <c r="C131" t="s">
        <v>1355</v>
      </c>
      <c r="D131" s="83" t="s">
        <v>1360</v>
      </c>
      <c r="E131" t="s">
        <v>1336</v>
      </c>
      <c r="F131" t="s">
        <v>2838</v>
      </c>
      <c r="G131" s="83" t="s">
        <v>1357</v>
      </c>
    </row>
    <row r="132" spans="1:7" ht="12.75" x14ac:dyDescent="0.15">
      <c r="A132" s="168">
        <v>132</v>
      </c>
      <c r="B132" t="s">
        <v>1358</v>
      </c>
      <c r="C132" t="s">
        <v>1359</v>
      </c>
      <c r="D132" s="83" t="s">
        <v>1360</v>
      </c>
      <c r="E132" t="s">
        <v>1361</v>
      </c>
      <c r="F132" t="s">
        <v>1362</v>
      </c>
      <c r="G132" s="83" t="s">
        <v>229</v>
      </c>
    </row>
    <row r="133" spans="1:7" ht="12.75" x14ac:dyDescent="0.15">
      <c r="A133" s="162">
        <v>133</v>
      </c>
      <c r="B133" t="s">
        <v>1366</v>
      </c>
      <c r="C133" t="s">
        <v>1368</v>
      </c>
      <c r="D133" s="83" t="s">
        <v>1360</v>
      </c>
      <c r="E133" t="s">
        <v>1361</v>
      </c>
      <c r="F133" t="s">
        <v>882</v>
      </c>
      <c r="G133" s="83" t="s">
        <v>1370</v>
      </c>
    </row>
    <row r="134" spans="1:7" ht="12.75" x14ac:dyDescent="0.15">
      <c r="A134" s="168">
        <v>134</v>
      </c>
      <c r="B134" t="s">
        <v>1376</v>
      </c>
      <c r="C134" t="s">
        <v>1378</v>
      </c>
      <c r="D134" s="83" t="s">
        <v>1360</v>
      </c>
      <c r="E134" t="s">
        <v>1361</v>
      </c>
      <c r="F134" t="s">
        <v>1380</v>
      </c>
      <c r="G134" s="83" t="s">
        <v>1381</v>
      </c>
    </row>
    <row r="135" spans="1:7" ht="12.75" x14ac:dyDescent="0.15">
      <c r="A135" s="162">
        <v>135</v>
      </c>
      <c r="B135" t="s">
        <v>1385</v>
      </c>
      <c r="C135" t="s">
        <v>1386</v>
      </c>
      <c r="D135" s="83" t="s">
        <v>1360</v>
      </c>
      <c r="E135" t="s">
        <v>1361</v>
      </c>
      <c r="F135" t="s">
        <v>1388</v>
      </c>
      <c r="G135" s="83" t="s">
        <v>1390</v>
      </c>
    </row>
    <row r="136" spans="1:7" ht="12.75" x14ac:dyDescent="0.15">
      <c r="A136" s="168">
        <v>136</v>
      </c>
      <c r="B136" s="83" t="s">
        <v>1392</v>
      </c>
      <c r="C136" t="s">
        <v>1393</v>
      </c>
      <c r="D136" s="83" t="s">
        <v>1360</v>
      </c>
      <c r="E136" t="s">
        <v>1361</v>
      </c>
      <c r="F136" t="s">
        <v>1394</v>
      </c>
      <c r="G136" s="83" t="s">
        <v>1395</v>
      </c>
    </row>
    <row r="137" spans="1:7" ht="12.75" x14ac:dyDescent="0.15">
      <c r="A137" s="162">
        <v>137</v>
      </c>
      <c r="B137" t="s">
        <v>1397</v>
      </c>
      <c r="C137" s="83" t="s">
        <v>1398</v>
      </c>
      <c r="D137" s="83" t="s">
        <v>1360</v>
      </c>
      <c r="E137" t="s">
        <v>1361</v>
      </c>
      <c r="F137" t="s">
        <v>1400</v>
      </c>
      <c r="G137" s="83" t="s">
        <v>1401</v>
      </c>
    </row>
    <row r="138" spans="1:7" ht="12.75" x14ac:dyDescent="0.15">
      <c r="A138" s="168">
        <v>138</v>
      </c>
      <c r="B138" s="83" t="s">
        <v>1405</v>
      </c>
      <c r="C138" t="s">
        <v>1406</v>
      </c>
      <c r="D138" s="83" t="s">
        <v>1360</v>
      </c>
      <c r="E138" t="s">
        <v>1408</v>
      </c>
      <c r="F138" t="s">
        <v>1409</v>
      </c>
      <c r="G138" s="83" t="s">
        <v>1410</v>
      </c>
    </row>
    <row r="139" spans="1:7" ht="12.75" x14ac:dyDescent="0.15">
      <c r="A139" s="162">
        <v>139</v>
      </c>
      <c r="B139" s="83" t="s">
        <v>1413</v>
      </c>
      <c r="C139" t="s">
        <v>1415</v>
      </c>
      <c r="D139" s="83" t="s">
        <v>1360</v>
      </c>
      <c r="E139" t="s">
        <v>1408</v>
      </c>
      <c r="F139" t="s">
        <v>1177</v>
      </c>
      <c r="G139" s="83" t="s">
        <v>1416</v>
      </c>
    </row>
    <row r="140" spans="1:7" ht="12.75" x14ac:dyDescent="0.15">
      <c r="A140" s="168">
        <v>140</v>
      </c>
      <c r="B140" s="83" t="s">
        <v>1420</v>
      </c>
      <c r="C140" t="s">
        <v>1422</v>
      </c>
      <c r="D140" s="83" t="s">
        <v>1360</v>
      </c>
      <c r="E140" t="s">
        <v>1408</v>
      </c>
      <c r="F140" t="s">
        <v>1423</v>
      </c>
      <c r="G140" s="83" t="s">
        <v>1425</v>
      </c>
    </row>
    <row r="141" spans="1:7" ht="12.75" x14ac:dyDescent="0.15">
      <c r="A141" s="162">
        <v>141</v>
      </c>
      <c r="B141" t="s">
        <v>1427</v>
      </c>
      <c r="C141" t="s">
        <v>1428</v>
      </c>
      <c r="D141" s="83" t="s">
        <v>1360</v>
      </c>
      <c r="E141" t="s">
        <v>1408</v>
      </c>
      <c r="F141" t="s">
        <v>1429</v>
      </c>
      <c r="G141" s="83" t="s">
        <v>1430</v>
      </c>
    </row>
    <row r="142" spans="1:7" ht="12.75" x14ac:dyDescent="0.15">
      <c r="A142" s="168">
        <v>142</v>
      </c>
      <c r="B142" t="s">
        <v>1431</v>
      </c>
      <c r="C142" t="s">
        <v>1432</v>
      </c>
      <c r="D142" s="83" t="s">
        <v>1360</v>
      </c>
      <c r="E142" t="s">
        <v>1408</v>
      </c>
      <c r="F142" t="s">
        <v>1433</v>
      </c>
      <c r="G142" s="83" t="s">
        <v>1434</v>
      </c>
    </row>
    <row r="143" spans="1:7" ht="12.75" x14ac:dyDescent="0.15">
      <c r="A143" s="162">
        <v>143</v>
      </c>
      <c r="B143" t="s">
        <v>1437</v>
      </c>
      <c r="C143" t="s">
        <v>1438</v>
      </c>
      <c r="D143" s="36" t="s">
        <v>1360</v>
      </c>
      <c r="E143" t="s">
        <v>1408</v>
      </c>
      <c r="F143" t="s">
        <v>1439</v>
      </c>
      <c r="G143" s="83" t="s">
        <v>234</v>
      </c>
    </row>
    <row r="144" spans="1:7" ht="12.75" x14ac:dyDescent="0.15">
      <c r="A144" s="168">
        <v>144</v>
      </c>
      <c r="B144" t="s">
        <v>1442</v>
      </c>
      <c r="C144" t="s">
        <v>1444</v>
      </c>
      <c r="D144" s="83" t="s">
        <v>1360</v>
      </c>
      <c r="E144" t="s">
        <v>1408</v>
      </c>
      <c r="F144" t="s">
        <v>1446</v>
      </c>
      <c r="G144" s="83" t="s">
        <v>1447</v>
      </c>
    </row>
    <row r="145" spans="1:7" ht="12.75" x14ac:dyDescent="0.15">
      <c r="A145" s="162">
        <v>145</v>
      </c>
      <c r="B145" t="s">
        <v>1448</v>
      </c>
      <c r="C145" t="s">
        <v>1449</v>
      </c>
      <c r="D145" s="83" t="s">
        <v>1360</v>
      </c>
      <c r="E145" t="s">
        <v>1408</v>
      </c>
      <c r="F145" t="s">
        <v>1450</v>
      </c>
      <c r="G145" s="83" t="s">
        <v>1452</v>
      </c>
    </row>
    <row r="146" spans="1:7" ht="12.75" x14ac:dyDescent="0.15">
      <c r="A146" s="168">
        <v>146</v>
      </c>
      <c r="B146" t="s">
        <v>1454</v>
      </c>
      <c r="C146" t="s">
        <v>1455</v>
      </c>
      <c r="D146" s="83" t="s">
        <v>1360</v>
      </c>
      <c r="E146" t="s">
        <v>1408</v>
      </c>
      <c r="F146" t="s">
        <v>1456</v>
      </c>
      <c r="G146" s="83" t="s">
        <v>1457</v>
      </c>
    </row>
    <row r="147" spans="1:7" ht="12.75" x14ac:dyDescent="0.15">
      <c r="A147" s="162">
        <v>147</v>
      </c>
      <c r="B147" t="s">
        <v>1459</v>
      </c>
      <c r="C147" t="s">
        <v>1460</v>
      </c>
      <c r="D147" s="83" t="s">
        <v>1360</v>
      </c>
      <c r="E147" t="s">
        <v>1408</v>
      </c>
      <c r="F147" t="s">
        <v>1462</v>
      </c>
      <c r="G147" s="83" t="s">
        <v>1464</v>
      </c>
    </row>
    <row r="148" spans="1:7" ht="12.75" x14ac:dyDescent="0.15">
      <c r="A148" s="168">
        <v>148</v>
      </c>
      <c r="B148" t="s">
        <v>1465</v>
      </c>
      <c r="C148" t="s">
        <v>1466</v>
      </c>
      <c r="D148" s="83" t="s">
        <v>1360</v>
      </c>
      <c r="E148" t="s">
        <v>1408</v>
      </c>
      <c r="F148" t="s">
        <v>1467</v>
      </c>
      <c r="G148" s="83" t="s">
        <v>1468</v>
      </c>
    </row>
    <row r="149" spans="1:7" ht="12.75" x14ac:dyDescent="0.15">
      <c r="A149" s="162">
        <v>149</v>
      </c>
      <c r="B149" s="83" t="s">
        <v>1472</v>
      </c>
      <c r="C149" s="83" t="s">
        <v>1474</v>
      </c>
      <c r="D149" s="83" t="s">
        <v>1360</v>
      </c>
      <c r="E149" t="s">
        <v>1408</v>
      </c>
      <c r="F149" t="s">
        <v>1253</v>
      </c>
      <c r="G149" s="83" t="s">
        <v>1476</v>
      </c>
    </row>
    <row r="150" spans="1:7" ht="12.75" x14ac:dyDescent="0.15">
      <c r="A150" s="168">
        <v>150</v>
      </c>
      <c r="B150" t="s">
        <v>1478</v>
      </c>
      <c r="C150" t="s">
        <v>1479</v>
      </c>
      <c r="D150" s="83" t="s">
        <v>1360</v>
      </c>
      <c r="E150" t="s">
        <v>1408</v>
      </c>
      <c r="F150" t="s">
        <v>1480</v>
      </c>
      <c r="G150" s="83" t="s">
        <v>1481</v>
      </c>
    </row>
    <row r="151" spans="1:7" ht="12.75" x14ac:dyDescent="0.15">
      <c r="A151" s="162">
        <v>151</v>
      </c>
      <c r="B151" t="s">
        <v>1486</v>
      </c>
      <c r="C151" t="s">
        <v>1487</v>
      </c>
      <c r="D151" s="83" t="s">
        <v>1360</v>
      </c>
      <c r="E151" t="s">
        <v>1488</v>
      </c>
      <c r="F151" t="s">
        <v>1489</v>
      </c>
      <c r="G151" s="83" t="s">
        <v>1490</v>
      </c>
    </row>
    <row r="152" spans="1:7" ht="12.75" x14ac:dyDescent="0.15">
      <c r="A152" s="168">
        <v>152</v>
      </c>
      <c r="B152" t="s">
        <v>1494</v>
      </c>
      <c r="C152" t="s">
        <v>1496</v>
      </c>
      <c r="D152" s="83" t="s">
        <v>1360</v>
      </c>
      <c r="E152" t="s">
        <v>1488</v>
      </c>
      <c r="F152" t="s">
        <v>1498</v>
      </c>
      <c r="G152" s="83" t="s">
        <v>1500</v>
      </c>
    </row>
    <row r="153" spans="1:7" ht="12.75" x14ac:dyDescent="0.15">
      <c r="A153" s="162">
        <v>153</v>
      </c>
      <c r="B153" t="s">
        <v>1504</v>
      </c>
      <c r="C153" t="s">
        <v>1506</v>
      </c>
      <c r="D153" s="83" t="s">
        <v>1360</v>
      </c>
      <c r="E153" t="s">
        <v>1488</v>
      </c>
      <c r="F153" t="s">
        <v>1507</v>
      </c>
      <c r="G153" s="83" t="s">
        <v>1509</v>
      </c>
    </row>
    <row r="154" spans="1:7" ht="12.75" x14ac:dyDescent="0.15">
      <c r="A154" s="168">
        <v>154</v>
      </c>
      <c r="B154" s="83" t="s">
        <v>1512</v>
      </c>
      <c r="C154" t="s">
        <v>1513</v>
      </c>
      <c r="D154" s="83" t="s">
        <v>1360</v>
      </c>
      <c r="E154" t="s">
        <v>1488</v>
      </c>
      <c r="F154" t="s">
        <v>1514</v>
      </c>
      <c r="G154" s="83" t="s">
        <v>1515</v>
      </c>
    </row>
    <row r="155" spans="1:7" ht="12.75" x14ac:dyDescent="0.15">
      <c r="A155" s="162">
        <v>155</v>
      </c>
      <c r="B155" s="83" t="s">
        <v>1520</v>
      </c>
      <c r="C155" t="s">
        <v>1521</v>
      </c>
      <c r="D155" s="83" t="s">
        <v>1360</v>
      </c>
      <c r="E155" t="s">
        <v>1488</v>
      </c>
      <c r="F155" t="s">
        <v>1523</v>
      </c>
      <c r="G155" s="83" t="s">
        <v>1525</v>
      </c>
    </row>
    <row r="156" spans="1:7" ht="12.75" x14ac:dyDescent="0.15">
      <c r="A156" s="168">
        <v>156</v>
      </c>
      <c r="B156" t="s">
        <v>1530</v>
      </c>
      <c r="C156" t="s">
        <v>1532</v>
      </c>
      <c r="D156" s="83" t="s">
        <v>1360</v>
      </c>
      <c r="E156" t="s">
        <v>1488</v>
      </c>
      <c r="F156" t="s">
        <v>1533</v>
      </c>
      <c r="G156" s="83" t="s">
        <v>1534</v>
      </c>
    </row>
    <row r="157" spans="1:7" ht="12.75" x14ac:dyDescent="0.15">
      <c r="A157" s="162">
        <v>157</v>
      </c>
      <c r="B157" t="s">
        <v>1535</v>
      </c>
      <c r="C157" t="s">
        <v>1536</v>
      </c>
      <c r="D157" s="83" t="s">
        <v>1360</v>
      </c>
      <c r="E157" t="s">
        <v>1488</v>
      </c>
      <c r="F157" t="s">
        <v>1538</v>
      </c>
      <c r="G157" s="83" t="s">
        <v>1539</v>
      </c>
    </row>
    <row r="158" spans="1:7" ht="12.75" x14ac:dyDescent="0.15">
      <c r="A158" s="168">
        <v>158</v>
      </c>
      <c r="B158" t="s">
        <v>1543</v>
      </c>
      <c r="C158" t="s">
        <v>1544</v>
      </c>
      <c r="D158" s="83" t="s">
        <v>1360</v>
      </c>
      <c r="E158" t="s">
        <v>1488</v>
      </c>
      <c r="F158" t="s">
        <v>1546</v>
      </c>
      <c r="G158" s="83" t="s">
        <v>2403</v>
      </c>
    </row>
    <row r="159" spans="1:7" ht="12.75" x14ac:dyDescent="0.15">
      <c r="A159" s="162">
        <v>159</v>
      </c>
      <c r="B159" t="s">
        <v>1548</v>
      </c>
      <c r="C159" t="s">
        <v>1549</v>
      </c>
      <c r="D159" s="83" t="s">
        <v>1360</v>
      </c>
      <c r="E159" t="s">
        <v>1488</v>
      </c>
      <c r="F159" t="s">
        <v>1550</v>
      </c>
      <c r="G159" s="83" t="s">
        <v>1551</v>
      </c>
    </row>
    <row r="160" spans="1:7" ht="12.75" x14ac:dyDescent="0.15">
      <c r="A160" s="168">
        <v>160</v>
      </c>
      <c r="B160" t="s">
        <v>1553</v>
      </c>
      <c r="C160" t="s">
        <v>1554</v>
      </c>
      <c r="D160" s="83" t="s">
        <v>1360</v>
      </c>
      <c r="E160" t="s">
        <v>1488</v>
      </c>
      <c r="F160" t="s">
        <v>1555</v>
      </c>
      <c r="G160" s="83" t="s">
        <v>1556</v>
      </c>
    </row>
    <row r="161" spans="1:7" ht="12.75" x14ac:dyDescent="0.15">
      <c r="A161" s="162">
        <v>161</v>
      </c>
      <c r="B161" t="s">
        <v>1558</v>
      </c>
      <c r="C161" t="s">
        <v>1559</v>
      </c>
      <c r="D161" s="83" t="s">
        <v>1360</v>
      </c>
      <c r="E161" t="s">
        <v>1488</v>
      </c>
      <c r="F161" t="s">
        <v>1561</v>
      </c>
      <c r="G161" s="83" t="s">
        <v>1563</v>
      </c>
    </row>
    <row r="162" spans="1:7" ht="12.75" x14ac:dyDescent="0.15">
      <c r="A162" s="168">
        <v>162</v>
      </c>
      <c r="B162" t="s">
        <v>1564</v>
      </c>
      <c r="C162" t="s">
        <v>317</v>
      </c>
      <c r="D162" s="83" t="s">
        <v>1360</v>
      </c>
      <c r="E162" t="s">
        <v>1488</v>
      </c>
      <c r="F162" t="s">
        <v>1565</v>
      </c>
      <c r="G162" s="83" t="s">
        <v>1566</v>
      </c>
    </row>
    <row r="163" spans="1:7" ht="12.75" x14ac:dyDescent="0.15">
      <c r="A163" s="162">
        <v>163</v>
      </c>
      <c r="B163" t="s">
        <v>1568</v>
      </c>
      <c r="C163" t="s">
        <v>317</v>
      </c>
      <c r="D163" s="83" t="s">
        <v>1360</v>
      </c>
      <c r="E163" t="s">
        <v>1488</v>
      </c>
      <c r="F163" t="s">
        <v>3220</v>
      </c>
      <c r="G163" s="83" t="s">
        <v>1570</v>
      </c>
    </row>
    <row r="164" spans="1:7" ht="12.75" x14ac:dyDescent="0.15">
      <c r="A164" s="168">
        <v>164</v>
      </c>
      <c r="B164" s="83" t="s">
        <v>1573</v>
      </c>
      <c r="C164" t="s">
        <v>1574</v>
      </c>
      <c r="D164" t="s">
        <v>1576</v>
      </c>
      <c r="E164" t="s">
        <v>1577</v>
      </c>
      <c r="F164" t="s">
        <v>1578</v>
      </c>
      <c r="G164" s="83" t="s">
        <v>2455</v>
      </c>
    </row>
    <row r="165" spans="1:7" ht="12.75" x14ac:dyDescent="0.15">
      <c r="A165" s="162">
        <v>165</v>
      </c>
      <c r="B165" t="s">
        <v>1581</v>
      </c>
      <c r="C165" t="s">
        <v>1582</v>
      </c>
      <c r="D165" t="s">
        <v>1576</v>
      </c>
      <c r="E165" t="s">
        <v>1577</v>
      </c>
      <c r="F165" t="s">
        <v>1584</v>
      </c>
      <c r="G165" s="83" t="s">
        <v>2465</v>
      </c>
    </row>
    <row r="166" spans="1:7" ht="12.75" x14ac:dyDescent="0.15">
      <c r="A166" s="168">
        <v>166</v>
      </c>
      <c r="B166" t="s">
        <v>1586</v>
      </c>
      <c r="C166" t="s">
        <v>1588</v>
      </c>
      <c r="D166" t="s">
        <v>1576</v>
      </c>
      <c r="E166" t="s">
        <v>1577</v>
      </c>
      <c r="F166" t="s">
        <v>1341</v>
      </c>
      <c r="G166" s="83" t="s">
        <v>1589</v>
      </c>
    </row>
    <row r="167" spans="1:7" ht="12.75" x14ac:dyDescent="0.15">
      <c r="A167" s="162">
        <v>167</v>
      </c>
      <c r="B167" t="s">
        <v>1590</v>
      </c>
      <c r="C167" t="s">
        <v>317</v>
      </c>
      <c r="D167" t="s">
        <v>1576</v>
      </c>
      <c r="E167" t="s">
        <v>1577</v>
      </c>
      <c r="F167" t="s">
        <v>1591</v>
      </c>
      <c r="G167" s="83" t="s">
        <v>243</v>
      </c>
    </row>
    <row r="168" spans="1:7" ht="12.75" x14ac:dyDescent="0.15">
      <c r="A168" s="168">
        <v>168</v>
      </c>
      <c r="B168" t="s">
        <v>1593</v>
      </c>
      <c r="C168" t="s">
        <v>1594</v>
      </c>
      <c r="D168" t="s">
        <v>1576</v>
      </c>
      <c r="E168" t="s">
        <v>1577</v>
      </c>
      <c r="F168" t="s">
        <v>1595</v>
      </c>
      <c r="G168" s="83" t="s">
        <v>1597</v>
      </c>
    </row>
    <row r="169" spans="1:7" ht="12.75" x14ac:dyDescent="0.15">
      <c r="A169" s="162">
        <v>169</v>
      </c>
      <c r="B169" t="s">
        <v>1599</v>
      </c>
      <c r="C169" s="83" t="s">
        <v>1600</v>
      </c>
      <c r="D169" t="s">
        <v>1576</v>
      </c>
      <c r="E169" t="s">
        <v>1577</v>
      </c>
      <c r="F169" t="s">
        <v>1555</v>
      </c>
      <c r="G169" s="83" t="s">
        <v>241</v>
      </c>
    </row>
    <row r="170" spans="1:7" ht="12.75" x14ac:dyDescent="0.15">
      <c r="A170" s="168">
        <v>170</v>
      </c>
      <c r="B170" t="s">
        <v>1604</v>
      </c>
      <c r="C170" t="s">
        <v>1605</v>
      </c>
      <c r="D170" t="s">
        <v>1576</v>
      </c>
      <c r="E170" t="s">
        <v>1577</v>
      </c>
      <c r="F170" t="s">
        <v>1606</v>
      </c>
      <c r="G170" s="83" t="s">
        <v>1608</v>
      </c>
    </row>
    <row r="171" spans="1:7" ht="12.75" x14ac:dyDescent="0.15">
      <c r="A171" s="162">
        <v>171</v>
      </c>
      <c r="B171" t="s">
        <v>1609</v>
      </c>
      <c r="C171" s="83" t="s">
        <v>1610</v>
      </c>
      <c r="D171" t="s">
        <v>1576</v>
      </c>
      <c r="E171" t="s">
        <v>1577</v>
      </c>
      <c r="F171" t="s">
        <v>1616</v>
      </c>
      <c r="G171" s="83" t="s">
        <v>2518</v>
      </c>
    </row>
    <row r="172" spans="1:7" ht="12.75" x14ac:dyDescent="0.15">
      <c r="A172" s="168">
        <v>172</v>
      </c>
      <c r="B172" t="s">
        <v>1625</v>
      </c>
      <c r="C172" t="s">
        <v>1626</v>
      </c>
      <c r="D172" t="s">
        <v>1576</v>
      </c>
      <c r="E172" t="s">
        <v>1577</v>
      </c>
      <c r="F172" t="s">
        <v>1627</v>
      </c>
      <c r="G172" s="83" t="s">
        <v>1628</v>
      </c>
    </row>
    <row r="173" spans="1:7" ht="12.75" x14ac:dyDescent="0.15">
      <c r="A173" s="162">
        <v>173</v>
      </c>
      <c r="B173" t="s">
        <v>1629</v>
      </c>
      <c r="C173" t="s">
        <v>1630</v>
      </c>
      <c r="D173" t="s">
        <v>1576</v>
      </c>
      <c r="E173" t="s">
        <v>2537</v>
      </c>
      <c r="F173" t="s">
        <v>1631</v>
      </c>
      <c r="G173" s="83" t="s">
        <v>2538</v>
      </c>
    </row>
    <row r="174" spans="1:7" ht="12.75" x14ac:dyDescent="0.15">
      <c r="A174" s="168">
        <v>174</v>
      </c>
      <c r="B174" t="s">
        <v>1632</v>
      </c>
      <c r="C174" t="s">
        <v>1633</v>
      </c>
      <c r="D174" t="s">
        <v>1576</v>
      </c>
      <c r="E174" t="s">
        <v>2537</v>
      </c>
      <c r="F174" t="s">
        <v>1634</v>
      </c>
      <c r="G174" s="83" t="s">
        <v>2547</v>
      </c>
    </row>
    <row r="175" spans="1:7" ht="12.75" x14ac:dyDescent="0.15">
      <c r="A175" s="162">
        <v>175</v>
      </c>
      <c r="B175" t="s">
        <v>1635</v>
      </c>
      <c r="C175" t="s">
        <v>317</v>
      </c>
      <c r="D175" t="s">
        <v>1576</v>
      </c>
      <c r="E175" t="s">
        <v>2537</v>
      </c>
      <c r="F175" t="s">
        <v>1631</v>
      </c>
      <c r="G175" s="83" t="s">
        <v>1636</v>
      </c>
    </row>
    <row r="176" spans="1:7" ht="12.75" x14ac:dyDescent="0.15">
      <c r="A176" s="168">
        <v>176</v>
      </c>
      <c r="B176" t="s">
        <v>1637</v>
      </c>
      <c r="C176" t="s">
        <v>1638</v>
      </c>
      <c r="D176" t="s">
        <v>1576</v>
      </c>
      <c r="E176" t="s">
        <v>2537</v>
      </c>
      <c r="F176" t="s">
        <v>1640</v>
      </c>
      <c r="G176" s="83" t="s">
        <v>244</v>
      </c>
    </row>
    <row r="177" spans="1:7" ht="12.75" x14ac:dyDescent="0.15">
      <c r="A177" s="162">
        <v>177</v>
      </c>
      <c r="B177" t="s">
        <v>1642</v>
      </c>
      <c r="C177" t="s">
        <v>1644</v>
      </c>
      <c r="D177" t="s">
        <v>1576</v>
      </c>
      <c r="E177" t="s">
        <v>2537</v>
      </c>
      <c r="F177" t="s">
        <v>1646</v>
      </c>
      <c r="G177" s="83" t="s">
        <v>1647</v>
      </c>
    </row>
    <row r="178" spans="1:7" ht="12.75" x14ac:dyDescent="0.15">
      <c r="A178" s="168">
        <v>178</v>
      </c>
      <c r="B178" t="s">
        <v>1650</v>
      </c>
      <c r="C178" t="s">
        <v>1651</v>
      </c>
      <c r="D178" t="s">
        <v>1576</v>
      </c>
      <c r="E178" t="s">
        <v>2537</v>
      </c>
      <c r="F178" t="s">
        <v>1653</v>
      </c>
      <c r="G178" s="83" t="s">
        <v>245</v>
      </c>
    </row>
    <row r="179" spans="1:7" ht="12.75" x14ac:dyDescent="0.15">
      <c r="A179" s="162">
        <v>179</v>
      </c>
      <c r="B179" t="s">
        <v>1654</v>
      </c>
      <c r="C179" s="83" t="s">
        <v>1655</v>
      </c>
      <c r="D179" t="s">
        <v>1576</v>
      </c>
      <c r="E179" t="s">
        <v>2537</v>
      </c>
      <c r="F179" t="s">
        <v>1046</v>
      </c>
      <c r="G179" s="83" t="s">
        <v>2589</v>
      </c>
    </row>
    <row r="180" spans="1:7" ht="12.75" x14ac:dyDescent="0.15">
      <c r="A180" s="168">
        <v>180</v>
      </c>
      <c r="B180" t="s">
        <v>1659</v>
      </c>
      <c r="C180" t="s">
        <v>1660</v>
      </c>
      <c r="D180" t="s">
        <v>1576</v>
      </c>
      <c r="E180" t="s">
        <v>2537</v>
      </c>
      <c r="F180" t="s">
        <v>1661</v>
      </c>
      <c r="G180" s="83" t="s">
        <v>1662</v>
      </c>
    </row>
    <row r="181" spans="1:7" ht="12.75" x14ac:dyDescent="0.15">
      <c r="A181" s="162">
        <v>181</v>
      </c>
      <c r="B181" t="s">
        <v>1663</v>
      </c>
      <c r="C181" t="s">
        <v>1664</v>
      </c>
      <c r="D181" t="s">
        <v>1576</v>
      </c>
      <c r="E181" t="s">
        <v>2537</v>
      </c>
      <c r="F181" t="s">
        <v>1665</v>
      </c>
      <c r="G181" s="83" t="s">
        <v>1666</v>
      </c>
    </row>
    <row r="182" spans="1:7" ht="12.75" x14ac:dyDescent="0.15">
      <c r="A182" s="168">
        <v>182</v>
      </c>
      <c r="B182" t="s">
        <v>1668</v>
      </c>
      <c r="C182" t="s">
        <v>1669</v>
      </c>
      <c r="D182" t="s">
        <v>1576</v>
      </c>
      <c r="E182" t="s">
        <v>2537</v>
      </c>
      <c r="F182" t="s">
        <v>1670</v>
      </c>
      <c r="G182" s="83" t="s">
        <v>1672</v>
      </c>
    </row>
    <row r="183" spans="1:7" ht="12.75" x14ac:dyDescent="0.15">
      <c r="A183" s="162">
        <v>183</v>
      </c>
      <c r="B183" s="83" t="s">
        <v>1674</v>
      </c>
      <c r="C183" t="s">
        <v>317</v>
      </c>
      <c r="D183" t="s">
        <v>1576</v>
      </c>
      <c r="E183" t="s">
        <v>2537</v>
      </c>
      <c r="F183" t="s">
        <v>1631</v>
      </c>
      <c r="G183" s="83" t="s">
        <v>1676</v>
      </c>
    </row>
    <row r="184" spans="1:7" ht="12.75" x14ac:dyDescent="0.15">
      <c r="A184" s="168">
        <v>184</v>
      </c>
      <c r="B184" t="s">
        <v>1679</v>
      </c>
      <c r="C184" t="s">
        <v>1680</v>
      </c>
      <c r="D184" t="s">
        <v>1576</v>
      </c>
      <c r="E184" t="s">
        <v>1681</v>
      </c>
      <c r="F184" t="s">
        <v>2636</v>
      </c>
      <c r="G184" s="83" t="s">
        <v>1686</v>
      </c>
    </row>
    <row r="185" spans="1:7" ht="12.75" x14ac:dyDescent="0.15">
      <c r="A185" s="162">
        <v>185</v>
      </c>
      <c r="B185" t="s">
        <v>1687</v>
      </c>
      <c r="C185" t="s">
        <v>317</v>
      </c>
      <c r="D185" t="s">
        <v>1576</v>
      </c>
      <c r="E185" t="s">
        <v>1681</v>
      </c>
      <c r="F185" t="s">
        <v>2636</v>
      </c>
      <c r="G185" s="83" t="s">
        <v>1689</v>
      </c>
    </row>
    <row r="186" spans="1:7" ht="12.75" x14ac:dyDescent="0.15">
      <c r="A186" s="168">
        <v>186</v>
      </c>
      <c r="B186" t="s">
        <v>1690</v>
      </c>
      <c r="C186" t="s">
        <v>317</v>
      </c>
      <c r="D186" t="s">
        <v>1576</v>
      </c>
      <c r="E186" t="s">
        <v>1681</v>
      </c>
      <c r="F186" t="s">
        <v>2636</v>
      </c>
      <c r="G186" s="83" t="s">
        <v>2652</v>
      </c>
    </row>
    <row r="187" spans="1:7" ht="12.75" x14ac:dyDescent="0.15">
      <c r="A187" s="162">
        <v>187</v>
      </c>
      <c r="B187" t="s">
        <v>1694</v>
      </c>
      <c r="C187" t="s">
        <v>317</v>
      </c>
      <c r="D187" t="s">
        <v>1576</v>
      </c>
      <c r="E187" t="s">
        <v>1681</v>
      </c>
      <c r="F187" t="s">
        <v>2636</v>
      </c>
      <c r="G187" s="83" t="s">
        <v>250</v>
      </c>
    </row>
    <row r="188" spans="1:7" ht="12.75" x14ac:dyDescent="0.15">
      <c r="A188" s="168">
        <v>188</v>
      </c>
      <c r="B188" t="s">
        <v>1698</v>
      </c>
      <c r="C188" t="s">
        <v>1699</v>
      </c>
      <c r="D188" t="s">
        <v>1576</v>
      </c>
      <c r="E188" t="s">
        <v>1701</v>
      </c>
      <c r="F188" t="s">
        <v>1702</v>
      </c>
      <c r="G188" s="83" t="s">
        <v>1703</v>
      </c>
    </row>
    <row r="189" spans="1:7" ht="12.75" x14ac:dyDescent="0.15">
      <c r="A189" s="162">
        <v>189</v>
      </c>
      <c r="B189" t="s">
        <v>1707</v>
      </c>
      <c r="C189" s="83" t="s">
        <v>1709</v>
      </c>
      <c r="D189" t="s">
        <v>1576</v>
      </c>
      <c r="E189" t="s">
        <v>1701</v>
      </c>
      <c r="F189" t="s">
        <v>1702</v>
      </c>
      <c r="G189" s="83" t="s">
        <v>1710</v>
      </c>
    </row>
    <row r="190" spans="1:7" ht="12.75" x14ac:dyDescent="0.15">
      <c r="A190" s="168">
        <v>190</v>
      </c>
      <c r="B190" t="s">
        <v>1711</v>
      </c>
      <c r="C190" t="s">
        <v>317</v>
      </c>
      <c r="D190" t="s">
        <v>1576</v>
      </c>
      <c r="E190" t="s">
        <v>1701</v>
      </c>
      <c r="F190" t="s">
        <v>1702</v>
      </c>
      <c r="G190" s="83" t="s">
        <v>1712</v>
      </c>
    </row>
    <row r="191" spans="1:7" ht="12.75" x14ac:dyDescent="0.15">
      <c r="A191" s="162">
        <v>191</v>
      </c>
      <c r="B191" t="s">
        <v>1714</v>
      </c>
      <c r="C191" t="s">
        <v>317</v>
      </c>
      <c r="D191" t="s">
        <v>1576</v>
      </c>
      <c r="E191" t="s">
        <v>1701</v>
      </c>
      <c r="F191" t="s">
        <v>1702</v>
      </c>
      <c r="G191" s="83" t="s">
        <v>252</v>
      </c>
    </row>
    <row r="192" spans="1:7" ht="12.75" x14ac:dyDescent="0.15">
      <c r="A192" s="168">
        <v>192</v>
      </c>
      <c r="B192" t="s">
        <v>1717</v>
      </c>
      <c r="C192" t="s">
        <v>317</v>
      </c>
      <c r="D192" t="s">
        <v>1576</v>
      </c>
      <c r="E192" t="s">
        <v>1701</v>
      </c>
      <c r="F192" t="s">
        <v>1702</v>
      </c>
      <c r="G192" s="83" t="s">
        <v>1718</v>
      </c>
    </row>
    <row r="193" spans="1:7" ht="12.75" x14ac:dyDescent="0.15">
      <c r="A193" s="162">
        <v>193</v>
      </c>
      <c r="B193" t="s">
        <v>1719</v>
      </c>
      <c r="C193" t="s">
        <v>317</v>
      </c>
      <c r="D193" t="s">
        <v>1576</v>
      </c>
      <c r="E193" t="s">
        <v>1701</v>
      </c>
      <c r="F193" t="s">
        <v>1702</v>
      </c>
      <c r="G193" s="83" t="s">
        <v>1720</v>
      </c>
    </row>
    <row r="194" spans="1:7" ht="12.75" x14ac:dyDescent="0.15">
      <c r="A194" s="168">
        <v>194</v>
      </c>
      <c r="B194" t="s">
        <v>1721</v>
      </c>
      <c r="C194" t="s">
        <v>1722</v>
      </c>
      <c r="D194" t="s">
        <v>1576</v>
      </c>
      <c r="E194" t="s">
        <v>1701</v>
      </c>
      <c r="F194" t="s">
        <v>1702</v>
      </c>
      <c r="G194" s="83" t="s">
        <v>1723</v>
      </c>
    </row>
    <row r="195" spans="1:7" ht="12.75" x14ac:dyDescent="0.15">
      <c r="A195" s="162">
        <v>195</v>
      </c>
      <c r="B195" t="s">
        <v>1724</v>
      </c>
      <c r="C195" s="83" t="s">
        <v>1725</v>
      </c>
      <c r="D195" t="s">
        <v>1576</v>
      </c>
      <c r="E195" t="s">
        <v>1701</v>
      </c>
      <c r="F195" t="s">
        <v>1702</v>
      </c>
      <c r="G195" s="83" t="s">
        <v>1726</v>
      </c>
    </row>
    <row r="196" spans="1:7" ht="12.75" x14ac:dyDescent="0.15">
      <c r="A196" s="168">
        <v>196</v>
      </c>
      <c r="B196" t="s">
        <v>1727</v>
      </c>
      <c r="C196" s="83" t="s">
        <v>1728</v>
      </c>
      <c r="D196" t="s">
        <v>1576</v>
      </c>
      <c r="E196" t="s">
        <v>1701</v>
      </c>
      <c r="F196" t="s">
        <v>1702</v>
      </c>
      <c r="G196" s="83" t="s">
        <v>1729</v>
      </c>
    </row>
    <row r="197" spans="1:7" ht="12.75" x14ac:dyDescent="0.15">
      <c r="A197" s="162">
        <v>197</v>
      </c>
      <c r="B197" t="s">
        <v>1732</v>
      </c>
      <c r="C197" t="s">
        <v>317</v>
      </c>
      <c r="D197" t="s">
        <v>1576</v>
      </c>
      <c r="E197" t="s">
        <v>1701</v>
      </c>
      <c r="F197" t="s">
        <v>1702</v>
      </c>
      <c r="G197" s="83" t="s">
        <v>1733</v>
      </c>
    </row>
    <row r="198" spans="1:7" ht="12.75" x14ac:dyDescent="0.15">
      <c r="A198" s="168">
        <v>198</v>
      </c>
      <c r="B198" t="s">
        <v>1734</v>
      </c>
      <c r="C198" t="s">
        <v>1735</v>
      </c>
      <c r="D198" t="s">
        <v>1576</v>
      </c>
      <c r="E198" t="s">
        <v>1701</v>
      </c>
      <c r="F198" t="s">
        <v>1702</v>
      </c>
      <c r="G198" s="83" t="s">
        <v>1736</v>
      </c>
    </row>
    <row r="199" spans="1:7" ht="12.75" x14ac:dyDescent="0.15">
      <c r="A199" s="162">
        <v>199</v>
      </c>
      <c r="B199" t="s">
        <v>288</v>
      </c>
      <c r="C199" t="s">
        <v>1741</v>
      </c>
      <c r="D199" t="s">
        <v>110</v>
      </c>
      <c r="E199" t="s">
        <v>1742</v>
      </c>
      <c r="F199" t="s">
        <v>110</v>
      </c>
      <c r="G199" s="83" t="s">
        <v>2749</v>
      </c>
    </row>
    <row r="200" spans="1:7" ht="12.75" x14ac:dyDescent="0.15">
      <c r="A200" s="168">
        <v>200</v>
      </c>
      <c r="B200" t="s">
        <v>59</v>
      </c>
      <c r="C200" t="s">
        <v>1743</v>
      </c>
      <c r="D200" t="s">
        <v>110</v>
      </c>
      <c r="E200" t="s">
        <v>1742</v>
      </c>
      <c r="F200" t="s">
        <v>110</v>
      </c>
      <c r="G200" s="83" t="s">
        <v>1745</v>
      </c>
    </row>
    <row r="201" spans="1:7" ht="12.75" x14ac:dyDescent="0.15">
      <c r="A201" s="162">
        <v>201</v>
      </c>
      <c r="B201" t="s">
        <v>358</v>
      </c>
      <c r="C201" t="s">
        <v>1752</v>
      </c>
      <c r="D201" t="s">
        <v>110</v>
      </c>
      <c r="E201" t="s">
        <v>1742</v>
      </c>
      <c r="F201" t="s">
        <v>110</v>
      </c>
      <c r="G201" s="83" t="s">
        <v>1755</v>
      </c>
    </row>
    <row r="202" spans="1:7" ht="12.75" x14ac:dyDescent="0.15">
      <c r="A202" s="168">
        <v>202</v>
      </c>
      <c r="B202" s="83" t="s">
        <v>625</v>
      </c>
      <c r="D202" t="s">
        <v>110</v>
      </c>
      <c r="E202" t="s">
        <v>1742</v>
      </c>
      <c r="F202" t="s">
        <v>110</v>
      </c>
      <c r="G202" s="83" t="s">
        <v>1749</v>
      </c>
    </row>
    <row r="203" spans="1:7" ht="12.75" x14ac:dyDescent="0.15">
      <c r="A203" s="162">
        <v>203</v>
      </c>
      <c r="B203" t="s">
        <v>376</v>
      </c>
      <c r="C203" t="s">
        <v>1759</v>
      </c>
      <c r="D203" t="s">
        <v>110</v>
      </c>
      <c r="E203" t="s">
        <v>1742</v>
      </c>
      <c r="F203" t="s">
        <v>110</v>
      </c>
      <c r="G203" s="83" t="s">
        <v>1761</v>
      </c>
    </row>
    <row r="204" spans="1:7" ht="12.75" x14ac:dyDescent="0.15">
      <c r="A204" s="168">
        <v>204</v>
      </c>
      <c r="B204" t="s">
        <v>377</v>
      </c>
      <c r="C204" t="s">
        <v>1765</v>
      </c>
      <c r="D204" t="s">
        <v>110</v>
      </c>
      <c r="E204" t="s">
        <v>1742</v>
      </c>
      <c r="F204" t="s">
        <v>110</v>
      </c>
      <c r="G204" s="83" t="s">
        <v>1766</v>
      </c>
    </row>
    <row r="205" spans="1:7" ht="12.75" x14ac:dyDescent="0.15">
      <c r="A205" s="162">
        <v>205</v>
      </c>
      <c r="B205" t="s">
        <v>259</v>
      </c>
      <c r="C205" t="s">
        <v>1768</v>
      </c>
      <c r="D205" t="s">
        <v>110</v>
      </c>
      <c r="E205" t="s">
        <v>1742</v>
      </c>
      <c r="F205" t="s">
        <v>110</v>
      </c>
      <c r="G205" s="83" t="s">
        <v>1771</v>
      </c>
    </row>
    <row r="206" spans="1:7" ht="12.75" x14ac:dyDescent="0.15">
      <c r="A206" s="168">
        <v>206</v>
      </c>
      <c r="B206" t="s">
        <v>1774</v>
      </c>
      <c r="C206" t="s">
        <v>1775</v>
      </c>
      <c r="D206" t="s">
        <v>110</v>
      </c>
      <c r="E206" t="s">
        <v>1742</v>
      </c>
      <c r="F206" t="s">
        <v>110</v>
      </c>
      <c r="G206" s="83" t="s">
        <v>1778</v>
      </c>
    </row>
    <row r="207" spans="1:7" ht="12.75" x14ac:dyDescent="0.15">
      <c r="A207" s="162">
        <v>207</v>
      </c>
      <c r="B207" t="s">
        <v>380</v>
      </c>
      <c r="C207" t="s">
        <v>1781</v>
      </c>
      <c r="D207" t="s">
        <v>110</v>
      </c>
      <c r="E207" t="s">
        <v>1742</v>
      </c>
      <c r="F207" t="s">
        <v>110</v>
      </c>
      <c r="G207" s="83" t="s">
        <v>1782</v>
      </c>
    </row>
    <row r="208" spans="1:7" ht="12.75" x14ac:dyDescent="0.15">
      <c r="A208" s="168">
        <v>208</v>
      </c>
      <c r="B208" t="s">
        <v>278</v>
      </c>
      <c r="C208" t="s">
        <v>1783</v>
      </c>
      <c r="D208" t="s">
        <v>110</v>
      </c>
      <c r="E208" t="s">
        <v>1742</v>
      </c>
      <c r="F208" t="s">
        <v>110</v>
      </c>
      <c r="G208" s="83" t="s">
        <v>1784</v>
      </c>
    </row>
    <row r="209" spans="1:7" ht="12.75" x14ac:dyDescent="0.15">
      <c r="A209" s="162">
        <v>209</v>
      </c>
      <c r="B209" t="s">
        <v>510</v>
      </c>
      <c r="C209" t="s">
        <v>1786</v>
      </c>
      <c r="D209" t="s">
        <v>110</v>
      </c>
      <c r="E209" t="s">
        <v>1742</v>
      </c>
      <c r="F209" t="s">
        <v>110</v>
      </c>
      <c r="G209" s="83" t="s">
        <v>1788</v>
      </c>
    </row>
    <row r="210" spans="1:7" ht="12.75" x14ac:dyDescent="0.15">
      <c r="A210" s="168">
        <v>210</v>
      </c>
      <c r="B210" t="s">
        <v>385</v>
      </c>
      <c r="C210" t="s">
        <v>1791</v>
      </c>
      <c r="D210" t="s">
        <v>110</v>
      </c>
      <c r="E210" t="s">
        <v>1742</v>
      </c>
      <c r="F210" t="s">
        <v>110</v>
      </c>
      <c r="G210" s="83" t="s">
        <v>1792</v>
      </c>
    </row>
    <row r="211" spans="1:7" ht="12.75" x14ac:dyDescent="0.15">
      <c r="A211" s="162">
        <v>211</v>
      </c>
      <c r="B211" t="s">
        <v>650</v>
      </c>
      <c r="C211" t="s">
        <v>1793</v>
      </c>
      <c r="D211" t="s">
        <v>110</v>
      </c>
      <c r="E211" t="s">
        <v>1742</v>
      </c>
      <c r="F211" t="s">
        <v>110</v>
      </c>
      <c r="G211" s="83" t="s">
        <v>1794</v>
      </c>
    </row>
    <row r="212" spans="1:7" ht="12.75" x14ac:dyDescent="0.15">
      <c r="A212" s="168">
        <v>212</v>
      </c>
      <c r="B212" t="s">
        <v>54</v>
      </c>
      <c r="C212" t="s">
        <v>317</v>
      </c>
      <c r="D212" t="s">
        <v>110</v>
      </c>
      <c r="E212" t="s">
        <v>1742</v>
      </c>
      <c r="F212" t="s">
        <v>110</v>
      </c>
      <c r="G212" s="83" t="s">
        <v>1798</v>
      </c>
    </row>
    <row r="213" spans="1:7" ht="12.75" x14ac:dyDescent="0.15">
      <c r="A213" s="162">
        <v>213</v>
      </c>
      <c r="C213" s="83"/>
    </row>
    <row r="214" spans="1:7" ht="12.75" x14ac:dyDescent="0.15">
      <c r="A214" s="168">
        <v>214</v>
      </c>
    </row>
    <row r="215" spans="1:7" ht="12.75" x14ac:dyDescent="0.15">
      <c r="A215" s="162">
        <v>215</v>
      </c>
    </row>
    <row r="216" spans="1:7" ht="12.75" x14ac:dyDescent="0.15">
      <c r="A216" s="168">
        <v>216</v>
      </c>
    </row>
    <row r="217" spans="1:7" ht="12.75" x14ac:dyDescent="0.15">
      <c r="A217" s="162">
        <v>217</v>
      </c>
    </row>
    <row r="218" spans="1:7" ht="12.75" x14ac:dyDescent="0.15">
      <c r="A218" s="168">
        <v>218</v>
      </c>
    </row>
    <row r="219" spans="1:7" ht="12.75" x14ac:dyDescent="0.15">
      <c r="A219" s="162">
        <v>219</v>
      </c>
    </row>
    <row r="220" spans="1:7" ht="12.75" x14ac:dyDescent="0.15">
      <c r="A220" s="168">
        <v>220</v>
      </c>
    </row>
    <row r="221" spans="1:7" ht="12.75" x14ac:dyDescent="0.15">
      <c r="A221" s="162">
        <v>221</v>
      </c>
    </row>
    <row r="222" spans="1:7" ht="12.75" x14ac:dyDescent="0.15">
      <c r="A222" s="168">
        <v>222</v>
      </c>
    </row>
    <row r="223" spans="1:7" ht="12.75" x14ac:dyDescent="0.15">
      <c r="A223" s="162">
        <v>223</v>
      </c>
    </row>
    <row r="224" spans="1:7" ht="12.75" x14ac:dyDescent="0.15">
      <c r="A224" s="168">
        <v>224</v>
      </c>
    </row>
    <row r="225" spans="1:1" ht="12.75" x14ac:dyDescent="0.15">
      <c r="A225" s="162">
        <v>225</v>
      </c>
    </row>
    <row r="226" spans="1:1" ht="12.75" x14ac:dyDescent="0.15">
      <c r="A226" s="168">
        <v>226</v>
      </c>
    </row>
    <row r="228" spans="1:1" ht="12.75" x14ac:dyDescent="0.15">
      <c r="A228" s="162">
        <v>227</v>
      </c>
    </row>
    <row r="229" spans="1:1" ht="12.75" x14ac:dyDescent="0.15">
      <c r="A229" s="168">
        <v>228</v>
      </c>
    </row>
    <row r="230" spans="1:1" ht="12.75" x14ac:dyDescent="0.15">
      <c r="A230" s="162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Schools</vt:lpstr>
      <vt:lpstr>Ref</vt:lpstr>
      <vt:lpstr>Ref2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Khalida Ibrahim</dc:creator>
  <cp:lastModifiedBy>Khalida Ibrahim</cp:lastModifiedBy>
  <dcterms:created xsi:type="dcterms:W3CDTF">2019-01-17T10:13:13Z</dcterms:created>
  <dcterms:modified xsi:type="dcterms:W3CDTF">2019-01-17T10:25:23Z</dcterms:modified>
</cp:coreProperties>
</file>